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16 - objekt M7 - umělecko řemeslné práce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6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Stavba!$A$1:$J$52</definedName>
    <definedName name="_xlnm.Print_Area" localSheetId="3">'ZL16 01 Pol'!$A$1:$U$59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9" i="12"/>
  <c r="K9" i="12"/>
  <c r="M9" i="12"/>
  <c r="O9" i="12"/>
  <c r="O7" i="12" s="1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7" i="12"/>
  <c r="K17" i="12"/>
  <c r="M17" i="12"/>
  <c r="O17" i="12"/>
  <c r="Q17" i="12"/>
  <c r="U17" i="12"/>
  <c r="I22" i="12"/>
  <c r="K22" i="12"/>
  <c r="M22" i="12"/>
  <c r="O22" i="12"/>
  <c r="Q22" i="12"/>
  <c r="U22" i="12"/>
  <c r="I27" i="12"/>
  <c r="K27" i="12"/>
  <c r="M27" i="12"/>
  <c r="O27" i="12"/>
  <c r="Q27" i="12"/>
  <c r="U27" i="12"/>
  <c r="I32" i="12"/>
  <c r="K32" i="12"/>
  <c r="M32" i="12"/>
  <c r="O32" i="12"/>
  <c r="Q32" i="12"/>
  <c r="U32" i="12"/>
  <c r="I37" i="12"/>
  <c r="K37" i="12"/>
  <c r="M37" i="12"/>
  <c r="O37" i="12"/>
  <c r="Q37" i="12"/>
  <c r="U37" i="12"/>
  <c r="I40" i="12"/>
  <c r="K40" i="12"/>
  <c r="M40" i="12"/>
  <c r="O40" i="12"/>
  <c r="Q40" i="12"/>
  <c r="U40" i="12"/>
  <c r="I42" i="12"/>
  <c r="K42" i="12"/>
  <c r="M42" i="12"/>
  <c r="O42" i="12"/>
  <c r="Q42" i="12"/>
  <c r="U42" i="12"/>
  <c r="G46" i="12"/>
  <c r="I47" i="12"/>
  <c r="K47" i="12"/>
  <c r="K46" i="12" s="1"/>
  <c r="M47" i="12"/>
  <c r="M46" i="12" s="1"/>
  <c r="O47" i="12"/>
  <c r="Q47" i="12"/>
  <c r="U47" i="12"/>
  <c r="U46" i="12" s="1"/>
  <c r="I48" i="12"/>
  <c r="I46" i="12" s="1"/>
  <c r="K48" i="12"/>
  <c r="M48" i="12"/>
  <c r="O48" i="12"/>
  <c r="O46" i="12" s="1"/>
  <c r="Q48" i="12"/>
  <c r="Q46" i="12" s="1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G56" i="12"/>
  <c r="M56" i="12"/>
  <c r="O56" i="12"/>
  <c r="I57" i="12"/>
  <c r="I56" i="12" s="1"/>
  <c r="K57" i="12"/>
  <c r="K56" i="12" s="1"/>
  <c r="M57" i="12"/>
  <c r="O57" i="12"/>
  <c r="Q57" i="12"/>
  <c r="Q56" i="12" s="1"/>
  <c r="U57" i="12"/>
  <c r="U56" i="12" s="1"/>
  <c r="I52" i="1"/>
  <c r="J51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49" i="1" l="1"/>
  <c r="J52" i="1" s="1"/>
  <c r="J50" i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<sst xmlns="http://schemas.openxmlformats.org/spreadsheetml/2006/main" count="296" uniqueCount="174">
  <si>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</si>
  <si>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</si>
  <si>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</si>
  <si>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</si>
  <si>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</si>
  <si>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</si>
  <si>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</si>
  <si>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</si>
  <si>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</si>
  <si>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</si>
  <si>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</si>
  <si>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</si>
  <si>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</si>
  <si>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</si>
  <si>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</si>
  <si>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</si>
  <si>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</si>
  <si>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</si>
  <si>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</si>
  <si>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</si>
  <si>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</si>
  <si>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</si>
  <si>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</si>
  <si>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</si>
  <si>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</si>
  <si>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</si>
  <si>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</si>
  <si>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</si>
  <si>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</si>
  <si>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</si>
  <si>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</si>
  <si>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</si>
  <si>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</si>
  <si>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</si>
  <si>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</si>
  <si>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</si>
  <si>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</si>
  <si>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</si>
  <si>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</si>
  <si>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</si>
  <si>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</si>
  <si>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</si>
  <si>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</si>
  <si>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</si>
  <si>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Objekt M7 - klášterní kostel - umělecko řemeslné opravy</t>
  </si>
  <si>
    <t>ZL16</t>
  </si>
  <si>
    <t>Objekt M7 - klášterní kostel - uměleckořemeslné opravy</t>
  </si>
  <si>
    <t>Objekt:</t>
  </si>
  <si>
    <t>Rozpočet:</t>
  </si>
  <si>
    <t>ZL16-17-VIDOX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</si>
  <si>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</si>
  <si>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</si>
  <si>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</si>
  <si>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</si>
  <si>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</si>
  <si>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</si>
  <si>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</si>
  <si>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</si>
  <si>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</si>
  <si>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</si>
  <si>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</si>
  <si>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</si>
  <si>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</si>
  <si>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</si>
  <si>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</si>
  <si>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</si>
  <si>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</si>
  <si>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</si>
  <si>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</si>
  <si>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</si>
  <si>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</si>
  <si>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</si>
  <si>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</si>
  <si>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766</t>
  </si>
  <si>
    <t>Konstrukce truhlářské</t>
  </si>
  <si>
    <t>7669</t>
  </si>
  <si>
    <t>Stavebně historické prvky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</si>
  <si>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</si>
  <si>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</si>
  <si>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</si>
  <si>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</si>
  <si>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</si>
  <si>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</si>
  <si>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</si>
  <si>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</si>
  <si>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</si>
  <si>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</si>
  <si>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</si>
  <si>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</si>
  <si>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</si>
  <si>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</si>
  <si>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</si>
  <si>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</si>
  <si>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</si>
  <si>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</si>
  <si>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</si>
  <si>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</si>
  <si>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</si>
  <si>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</si>
  <si>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</si>
  <si>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</si>
  <si>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</si>
  <si>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</si>
  <si>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D/14</t>
  </si>
  <si>
    <t>D/14 - dveře v knížecí oratoři - oprava</t>
  </si>
  <si>
    <t>kus</t>
  </si>
  <si>
    <t>POL1_</t>
  </si>
  <si>
    <t>D/15</t>
  </si>
  <si>
    <t>D/15 - dveře v příčce - oprava</t>
  </si>
  <si>
    <t>O/18.1-3</t>
  </si>
  <si>
    <t>O/18.1-3 - okna v knížecí oratoři - oprava</t>
  </si>
  <si>
    <t>soubor</t>
  </si>
  <si>
    <t>TR/14</t>
  </si>
  <si>
    <t>TR/14 - konzola (Sv. Reparát)</t>
  </si>
  <si>
    <t>TR/1-5</t>
  </si>
  <si>
    <t>TR/1-5 - kostelní lavice v hlavní lodi a prostoru pod kruchtou s knížecí lóží - oprava</t>
  </si>
  <si>
    <t>POL1_7</t>
  </si>
  <si>
    <t xml:space="preserve">PD z XII/2014 - příloha C : </t>
  </si>
  <si>
    <t>VV</t>
  </si>
  <si>
    <t>prvek ozn. TR/1-5 : 1</t>
  </si>
  <si>
    <t xml:space="preserve">dle restaurátorského návrhu NPÚ Č. Budějovice : </t>
  </si>
  <si>
    <t xml:space="preserve">Povrch lavic očistit, vyspravit veškerá poškození, doplnit chybějící části,  provést sanaci lignofixem. Povrch zretušovat a přetřít šelakem. : </t>
  </si>
  <si>
    <t>TR/2</t>
  </si>
  <si>
    <t>TR/2 - kostelní lavice v podkruchtí pod varhany - oprava, vč. obrazu</t>
  </si>
  <si>
    <t>prvek ozn. TR/2 : 1</t>
  </si>
  <si>
    <t xml:space="preserve">Povrch lavice očistit, vyspravit veškerá poškození, doplnit chybějící části,  provést sanaci lignofixem. Povrch zretušovat a přetřít damarovým lakem s voskem. : </t>
  </si>
  <si>
    <t>TR/3</t>
  </si>
  <si>
    <t>TR/3 - kostelní lavice na chóru za varhany - oprava</t>
  </si>
  <si>
    <t>prvek ozn. TR/3 : 1</t>
  </si>
  <si>
    <t>TR/4.1-2</t>
  </si>
  <si>
    <t>TR/4.1-2 - kostelní lavice - na kůru u knížecí lóže - oprava</t>
  </si>
  <si>
    <t>TR/5</t>
  </si>
  <si>
    <t>TR/5 - kostelní lavice na kůru u knížecí lóže - na zadní stěně</t>
  </si>
  <si>
    <t>prvek ozn. TR/5 : 1</t>
  </si>
  <si>
    <t>TR/6</t>
  </si>
  <si>
    <t>TR/6 - knížecí oratoř</t>
  </si>
  <si>
    <t>oprava spojů a mechanického poškození : 1</t>
  </si>
  <si>
    <t xml:space="preserve">deontáž stropu pro vyčištění nánosu nečistot : </t>
  </si>
  <si>
    <t>TR/7</t>
  </si>
  <si>
    <t>TR/7 - příčka</t>
  </si>
  <si>
    <t>doplnění řezby : 1</t>
  </si>
  <si>
    <t>998766102</t>
  </si>
  <si>
    <t>Přesun hmot pro truhlářské konstr., výšky do 12 m</t>
  </si>
  <si>
    <t>t</t>
  </si>
  <si>
    <t>POL7_</t>
  </si>
  <si>
    <t xml:space="preserve">Hmotnosti z položek s pořadovými čísly: : </t>
  </si>
  <si>
    <t xml:space="preserve">5,6,7,8,9, : </t>
  </si>
  <si>
    <t>Součet: : 1,91000</t>
  </si>
  <si>
    <t>MŘ/1</t>
  </si>
  <si>
    <t>MŘ/1 - chórová přepážka (mřížka)</t>
  </si>
  <si>
    <t>OBR/3</t>
  </si>
  <si>
    <t>OBR/3 - obraz - Sv.František z Assisi - restaurátorská oprava dle návrhu NPÚ, viz tabulka uměleckých a umělecko-řemeslných prvků</t>
  </si>
  <si>
    <t>OBR/4</t>
  </si>
  <si>
    <t>OBR/4 - obraz B.Andreas Cacciola - restaurátorská oprava dle návrhu NPÚ, viz tabulka uměleckých a umělecko-řemeslných prvků</t>
  </si>
  <si>
    <t>PL/2</t>
  </si>
  <si>
    <t>PL/2 - plastika Sv. Josef s dítětem Ježíšem - restaurátorská oprava dle návrhu NPÚ, viz tabulka uměleckých a umělecko-řemeslných prvků</t>
  </si>
  <si>
    <t>PL/3</t>
  </si>
  <si>
    <t>PL/3 - plastika Sv.Anna s Pannou Marií - restaurátorská oprava dle návrhu NPÚ, viz tabulka uměleckých a umělecko-řemeslných prvků</t>
  </si>
  <si>
    <t>PL/4</t>
  </si>
  <si>
    <t>PL/4 - plastika Nejsvětější Srdce Ježíšovo - restaurátorská oprava dle návrhu NPÚ, viz tabulka uměleckých a umělecko-řemeslných prvků</t>
  </si>
  <si>
    <t>PL/5</t>
  </si>
  <si>
    <t>PL/5 - plastika Srdce Panny Marie - restaurátorská oprava dle návrhu NPÚ, viz tabulka uměleckých a umělecko-řemeslných prvků</t>
  </si>
  <si>
    <t>PL/7</t>
  </si>
  <si>
    <t>PL/7 - plastika Ukřižovaný - restaurátorská oprava dle návrhu NPÚ, viz tabulka uměleckých a umělecko-řemeslných prvků</t>
  </si>
  <si>
    <t>ZV/2</t>
  </si>
  <si>
    <t>ZV/2 - zvonek</t>
  </si>
  <si>
    <t>005121 R</t>
  </si>
  <si>
    <t>Zařízení staveniště</t>
  </si>
  <si>
    <t>Soubor</t>
  </si>
  <si>
    <t>POL99_2</t>
  </si>
  <si>
    <t/>
  </si>
  <si>
    <t>END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</si>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</sst>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0" xfId="0" applyBorder="1"/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41</v>
      </c>
    </row>
    <row r="2" spans="1:7" ht="57.75" customHeight="1" x14ac:dyDescent="0.2">
      <c r="A2" s="69" t="s">
        <v>42</v>
      </c>
      <c r="B2" s="69"/>
      <c r="C2" s="69"/>
      <c r="D2" s="69"/>
      <c r="E2" s="69"/>
      <c r="F2" s="69"/>
      <c r="G2" s="6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B11" sqref="B11:J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39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23.25" customHeight="1" x14ac:dyDescent="0.2">
      <c r="A2" s="4"/>
      <c r="B2" s="97" t="s">
        <v>24</v>
      </c>
      <c r="C2" s="98"/>
      <c r="D2" s="99" t="s">
        <v>49</v>
      </c>
      <c r="E2" s="99" t="s">
        <v>50</v>
      </c>
      <c r="F2" s="100"/>
      <c r="G2" s="101"/>
      <c r="H2" s="100"/>
      <c r="I2" s="101"/>
      <c r="J2" s="102"/>
      <c r="O2" s="2"/>
    </row>
    <row r="3" spans="1:15" ht="23.25" customHeight="1" x14ac:dyDescent="0.2">
      <c r="A3" s="4"/>
      <c r="B3" s="103" t="s">
        <v>47</v>
      </c>
      <c r="C3" s="98"/>
      <c r="D3" s="104" t="s">
        <v>45</v>
      </c>
      <c r="E3" s="104" t="s">
        <v>46</v>
      </c>
      <c r="F3" s="105"/>
      <c r="G3" s="105"/>
      <c r="H3" s="98"/>
      <c r="I3" s="106"/>
      <c r="J3" s="107"/>
    </row>
    <row r="4" spans="1:15" ht="23.25" customHeight="1" x14ac:dyDescent="0.2">
      <c r="A4" s="4"/>
      <c r="B4" s="108" t="s">
        <v>48</v>
      </c>
      <c r="C4" s="109"/>
      <c r="D4" s="110" t="s">
        <v>43</v>
      </c>
      <c r="E4" s="110" t="s">
        <v>44</v>
      </c>
      <c r="F4" s="111"/>
      <c r="G4" s="112"/>
      <c r="H4" s="111"/>
      <c r="I4" s="112"/>
      <c r="J4" s="113"/>
    </row>
    <row r="5" spans="1:15" ht="24" customHeight="1" x14ac:dyDescent="0.2">
      <c r="A5" s="4"/>
      <c r="B5" s="42" t="s">
        <v>23</v>
      </c>
      <c r="C5" s="5"/>
      <c r="D5" s="96" t="s">
        <v>51</v>
      </c>
      <c r="E5" s="26"/>
      <c r="F5" s="26"/>
      <c r="G5" s="26"/>
      <c r="H5" s="27" t="s">
        <v>36</v>
      </c>
      <c r="I5" s="96" t="s">
        <v>55</v>
      </c>
      <c r="J5" s="11"/>
    </row>
    <row r="6" spans="1:15" ht="15.75" customHeight="1" x14ac:dyDescent="0.2">
      <c r="A6" s="4"/>
      <c r="B6" s="37"/>
      <c r="C6" s="26"/>
      <c r="D6" s="96" t="s">
        <v>52</v>
      </c>
      <c r="E6" s="26"/>
      <c r="F6" s="26"/>
      <c r="G6" s="26"/>
      <c r="H6" s="27" t="s">
        <v>37</v>
      </c>
      <c r="I6" s="96" t="s">
        <v>56</v>
      </c>
      <c r="J6" s="11"/>
    </row>
    <row r="7" spans="1:15" ht="15.75" customHeight="1" x14ac:dyDescent="0.2">
      <c r="A7" s="4"/>
      <c r="B7" s="38"/>
      <c r="C7" s="114" t="s">
        <v>54</v>
      </c>
      <c r="D7" s="94" t="s">
        <v>53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4"/>
      <c r="B8" s="42" t="s">
        <v>21</v>
      </c>
      <c r="C8" s="5"/>
      <c r="D8" s="95" t="s">
        <v>57</v>
      </c>
      <c r="E8" s="5"/>
      <c r="F8" s="5"/>
      <c r="G8" s="41"/>
      <c r="H8" s="27" t="s">
        <v>36</v>
      </c>
      <c r="I8" s="96" t="s">
        <v>61</v>
      </c>
      <c r="J8" s="11"/>
    </row>
    <row r="9" spans="1:15" ht="15.75" hidden="1" customHeight="1" x14ac:dyDescent="0.2">
      <c r="A9" s="4"/>
      <c r="B9" s="4"/>
      <c r="C9" s="5"/>
      <c r="D9" s="95" t="s">
        <v>58</v>
      </c>
      <c r="E9" s="5"/>
      <c r="F9" s="5"/>
      <c r="G9" s="41"/>
      <c r="H9" s="27" t="s">
        <v>37</v>
      </c>
      <c r="I9" s="96" t="s">
        <v>62</v>
      </c>
      <c r="J9" s="11"/>
    </row>
    <row r="10" spans="1:15" ht="15.75" hidden="1" customHeight="1" x14ac:dyDescent="0.2">
      <c r="A10" s="4"/>
      <c r="B10" s="47"/>
      <c r="C10" s="114" t="s">
        <v>60</v>
      </c>
      <c r="D10" s="115" t="s">
        <v>59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4"/>
      <c r="B11" s="257" t="s">
        <v>20</v>
      </c>
      <c r="C11" s="250"/>
      <c r="D11" s="249" t="s">
        <v>172</v>
      </c>
      <c r="E11" s="248"/>
      <c r="F11" s="248"/>
      <c r="G11" s="248"/>
      <c r="H11" s="253" t="s">
        <v>36</v>
      </c>
      <c r="I11" s="260" t="s">
        <v>66</v>
      </c>
      <c r="J11" s="251"/>
    </row>
    <row r="12" spans="1:15" ht="15.75" customHeight="1" x14ac:dyDescent="0.2">
      <c r="A12" s="4"/>
      <c r="B12" s="255"/>
      <c r="C12" s="252"/>
      <c r="D12" s="260" t="s">
        <v>63</v>
      </c>
      <c r="E12" s="260"/>
      <c r="F12" s="260"/>
      <c r="G12" s="260"/>
      <c r="H12" s="253" t="s">
        <v>37</v>
      </c>
      <c r="I12" s="260" t="s">
        <v>67</v>
      </c>
      <c r="J12" s="251"/>
    </row>
    <row r="13" spans="1:15" ht="15.75" customHeight="1" x14ac:dyDescent="0.2">
      <c r="A13" s="4"/>
      <c r="B13" s="256"/>
      <c r="C13" s="261" t="s">
        <v>65</v>
      </c>
      <c r="D13" s="259" t="s">
        <v>64</v>
      </c>
      <c r="E13" s="259"/>
      <c r="F13" s="259"/>
      <c r="G13" s="259"/>
      <c r="H13" s="262"/>
      <c r="I13" s="254"/>
      <c r="J13" s="258"/>
    </row>
    <row r="14" spans="1:15" ht="24" customHeight="1" x14ac:dyDescent="0.2">
      <c r="A14" s="4"/>
      <c r="B14" s="263" t="s">
        <v>22</v>
      </c>
      <c r="C14" s="264"/>
      <c r="D14" s="265" t="s">
        <v>173</v>
      </c>
      <c r="E14" s="266"/>
      <c r="F14" s="266"/>
      <c r="G14" s="266"/>
      <c r="H14" s="267"/>
      <c r="I14" s="266"/>
      <c r="J14" s="268"/>
    </row>
    <row r="15" spans="1:15" ht="32.25" customHeight="1" x14ac:dyDescent="0.2">
      <c r="A15" s="4"/>
      <c r="B15" s="47" t="s">
        <v>34</v>
      </c>
      <c r="C15" s="61"/>
      <c r="D15" s="48"/>
      <c r="E15" s="70"/>
      <c r="F15" s="70"/>
      <c r="G15" s="71"/>
      <c r="H15" s="71"/>
      <c r="I15" s="71" t="s">
        <v>31</v>
      </c>
      <c r="J15" s="72"/>
    </row>
    <row r="16" spans="1:15" ht="23.25" customHeight="1" x14ac:dyDescent="0.2">
      <c r="A16" s="196" t="s">
        <v>26</v>
      </c>
      <c r="B16" s="197" t="s">
        <v>26</v>
      </c>
      <c r="C16" s="53"/>
      <c r="D16" s="54"/>
      <c r="E16" s="73"/>
      <c r="F16" s="74"/>
      <c r="G16" s="73"/>
      <c r="H16" s="74"/>
      <c r="I16" s="73">
        <v>0</v>
      </c>
      <c r="J16" s="83"/>
    </row>
    <row r="17" spans="1:10" ht="23.25" customHeight="1" x14ac:dyDescent="0.2">
      <c r="A17" s="196" t="s">
        <v>27</v>
      </c>
      <c r="B17" s="197" t="s">
        <v>27</v>
      </c>
      <c r="C17" s="53"/>
      <c r="D17" s="54"/>
      <c r="E17" s="73"/>
      <c r="F17" s="74"/>
      <c r="G17" s="73"/>
      <c r="H17" s="74"/>
      <c r="I17" s="73">
        <v>2457434.2200000002</v>
      </c>
      <c r="J17" s="83"/>
    </row>
    <row r="18" spans="1:10" ht="23.25" customHeight="1" x14ac:dyDescent="0.2">
      <c r="A18" s="196" t="s">
        <v>28</v>
      </c>
      <c r="B18" s="197" t="s">
        <v>28</v>
      </c>
      <c r="C18" s="53"/>
      <c r="D18" s="54"/>
      <c r="E18" s="73"/>
      <c r="F18" s="74"/>
      <c r="G18" s="73"/>
      <c r="H18" s="74"/>
      <c r="I18" s="73">
        <v>0</v>
      </c>
      <c r="J18" s="83"/>
    </row>
    <row r="19" spans="1:10" ht="23.25" customHeight="1" x14ac:dyDescent="0.2">
      <c r="A19" s="196" t="s">
        <v>78</v>
      </c>
      <c r="B19" s="197" t="s">
        <v>29</v>
      </c>
      <c r="C19" s="53"/>
      <c r="D19" s="54"/>
      <c r="E19" s="73"/>
      <c r="F19" s="74"/>
      <c r="G19" s="73"/>
      <c r="H19" s="74"/>
      <c r="I19" s="73">
        <v>0</v>
      </c>
      <c r="J19" s="83"/>
    </row>
    <row r="20" spans="1:10" ht="23.25" customHeight="1" x14ac:dyDescent="0.2">
      <c r="A20" s="196" t="s">
        <v>77</v>
      </c>
      <c r="B20" s="197" t="s">
        <v>30</v>
      </c>
      <c r="C20" s="53"/>
      <c r="D20" s="54"/>
      <c r="E20" s="73"/>
      <c r="F20" s="74"/>
      <c r="G20" s="73"/>
      <c r="H20" s="74"/>
      <c r="I20" s="73">
        <v>0</v>
      </c>
      <c r="J20" s="83"/>
    </row>
    <row r="21" spans="1:10" ht="23.25" customHeight="1" x14ac:dyDescent="0.2">
      <c r="A21" s="4"/>
      <c r="B21" s="63" t="s">
        <v>31</v>
      </c>
      <c r="C21" s="64"/>
      <c r="D21" s="65"/>
      <c r="E21" s="84"/>
      <c r="F21" s="85"/>
      <c r="G21" s="84"/>
      <c r="H21" s="85"/>
      <c r="I21" s="84">
        <f>SUM(I16:J20)</f>
        <v>2457434.2200000002</v>
      </c>
      <c r="J21" s="89"/>
    </row>
    <row r="22" spans="1:10" ht="33" customHeight="1" x14ac:dyDescent="0.2">
      <c r="A22" s="4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4"/>
      <c r="B23" s="52" t="s">
        <v>13</v>
      </c>
      <c r="C23" s="53"/>
      <c r="D23" s="54"/>
      <c r="E23" s="55">
        <v>15</v>
      </c>
      <c r="F23" s="56" t="s">
        <v>0</v>
      </c>
      <c r="G23" s="81">
        <v>0</v>
      </c>
      <c r="H23" s="82"/>
      <c r="I23" s="82"/>
      <c r="J23" s="57" t="str">
        <f t="shared" ref="J23:J28" si="0">Mena</f>
        <v>CZK</v>
      </c>
    </row>
    <row r="24" spans="1:10" ht="23.25" hidden="1" customHeight="1" x14ac:dyDescent="0.2">
      <c r="A24" s="4"/>
      <c r="B24" s="52" t="s">
        <v>14</v>
      </c>
      <c r="C24" s="53"/>
      <c r="D24" s="54"/>
      <c r="E24" s="55">
        <f>SazbaDPH1</f>
        <v>15</v>
      </c>
      <c r="F24" s="56" t="s">
        <v>0</v>
      </c>
      <c r="G24" s="87">
        <f>I23*E23/100</f>
        <v>0</v>
      </c>
      <c r="H24" s="88"/>
      <c r="I24" s="88"/>
      <c r="J24" s="57" t="str">
        <f t="shared" si="0"/>
        <v>CZK</v>
      </c>
    </row>
    <row r="25" spans="1:10" ht="23.25" customHeight="1" thickBot="1" x14ac:dyDescent="0.25">
      <c r="A25" s="4"/>
      <c r="B25" s="52" t="s">
        <v>15</v>
      </c>
      <c r="C25" s="53"/>
      <c r="D25" s="54"/>
      <c r="E25" s="55">
        <v>21</v>
      </c>
      <c r="F25" s="56" t="s">
        <v>0</v>
      </c>
      <c r="G25" s="81">
        <v>2457434.2200000002</v>
      </c>
      <c r="H25" s="82"/>
      <c r="I25" s="82"/>
      <c r="J25" s="57" t="str">
        <f t="shared" si="0"/>
        <v>CZK</v>
      </c>
    </row>
    <row r="26" spans="1:10" ht="23.25" hidden="1" customHeight="1" x14ac:dyDescent="0.2">
      <c r="A26" s="4"/>
      <c r="B26" s="44" t="s">
        <v>16</v>
      </c>
      <c r="C26" s="22"/>
      <c r="D26" s="18"/>
      <c r="E26" s="39">
        <f>SazbaDPH2</f>
        <v>21</v>
      </c>
      <c r="F26" s="40" t="s">
        <v>0</v>
      </c>
      <c r="G26" s="78">
        <f>I25*E25/100</f>
        <v>0</v>
      </c>
      <c r="H26" s="79"/>
      <c r="I26" s="79"/>
      <c r="J26" s="51" t="str">
        <f t="shared" si="0"/>
        <v>CZK</v>
      </c>
    </row>
    <row r="27" spans="1:10" ht="23.25" hidden="1" customHeight="1" thickBot="1" x14ac:dyDescent="0.25">
      <c r="A27" s="4"/>
      <c r="B27" s="43" t="s">
        <v>5</v>
      </c>
      <c r="C27" s="20"/>
      <c r="D27" s="23"/>
      <c r="E27" s="20"/>
      <c r="F27" s="21"/>
      <c r="G27" s="80"/>
      <c r="H27" s="80"/>
      <c r="I27" s="80"/>
      <c r="J27" s="58" t="str">
        <f t="shared" si="0"/>
        <v>CZK</v>
      </c>
    </row>
    <row r="28" spans="1:10" ht="27.75" customHeight="1" thickBot="1" x14ac:dyDescent="0.25">
      <c r="A28" s="4"/>
      <c r="B28" s="157" t="s">
        <v>25</v>
      </c>
      <c r="C28" s="158"/>
      <c r="D28" s="158"/>
      <c r="E28" s="159"/>
      <c r="F28" s="160"/>
      <c r="G28" s="161">
        <v>2457434.2200000002</v>
      </c>
      <c r="H28" s="162"/>
      <c r="I28" s="162"/>
      <c r="J28" s="163" t="str">
        <f t="shared" si="0"/>
        <v>CZK</v>
      </c>
    </row>
    <row r="29" spans="1:10" ht="27.75" hidden="1" customHeight="1" thickBot="1" x14ac:dyDescent="0.25">
      <c r="A29" s="4"/>
      <c r="B29" s="157" t="s">
        <v>38</v>
      </c>
      <c r="C29" s="164"/>
      <c r="D29" s="164"/>
      <c r="E29" s="164"/>
      <c r="F29" s="164"/>
      <c r="G29" s="161">
        <f>SUM(I23:I27)</f>
        <v>0</v>
      </c>
      <c r="H29" s="161"/>
      <c r="I29" s="161"/>
      <c r="J29" s="165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1"/>
      <c r="H30" s="5"/>
      <c r="I30" s="41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1"/>
      <c r="H31" s="5"/>
      <c r="I31" s="41"/>
      <c r="J31" s="12"/>
    </row>
    <row r="32" spans="1:10" ht="18.75" customHeight="1" x14ac:dyDescent="0.2">
      <c r="A32" s="4"/>
      <c r="B32" s="24"/>
      <c r="C32" s="19" t="s">
        <v>12</v>
      </c>
      <c r="D32" s="35"/>
      <c r="E32" s="35"/>
      <c r="F32" s="19" t="s">
        <v>11</v>
      </c>
      <c r="G32" s="35"/>
      <c r="H32" s="36">
        <v>42226</v>
      </c>
      <c r="I32" s="35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1"/>
      <c r="H33" s="5"/>
      <c r="I33" s="41"/>
      <c r="J33" s="12"/>
    </row>
    <row r="34" spans="1:10" s="33" customFormat="1" ht="18.75" customHeight="1" x14ac:dyDescent="0.2">
      <c r="A34" s="28"/>
      <c r="B34" s="28"/>
      <c r="C34" s="29"/>
      <c r="D34" s="25"/>
      <c r="E34" s="25"/>
      <c r="F34" s="29"/>
      <c r="G34" s="30"/>
      <c r="H34" s="25"/>
      <c r="I34" s="30"/>
      <c r="J34" s="34"/>
    </row>
    <row r="35" spans="1:10" ht="12.75" customHeight="1" x14ac:dyDescent="0.2">
      <c r="A35" s="4"/>
      <c r="B35" s="4"/>
      <c r="C35" s="5"/>
      <c r="D35" s="86" t="s">
        <v>2</v>
      </c>
      <c r="E35" s="86"/>
      <c r="F35" s="5"/>
      <c r="G35" s="41"/>
      <c r="H35" s="13" t="s">
        <v>3</v>
      </c>
      <c r="I35" s="41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66" t="s">
        <v>17</v>
      </c>
      <c r="C37" s="3"/>
      <c r="D37" s="3"/>
      <c r="E37" s="3"/>
      <c r="F37" s="140"/>
      <c r="G37" s="140"/>
      <c r="H37" s="140"/>
      <c r="I37" s="140"/>
      <c r="J37" s="3"/>
    </row>
    <row r="38" spans="1:10" ht="25.5" hidden="1" customHeight="1" x14ac:dyDescent="0.2">
      <c r="A38" s="120" t="s">
        <v>40</v>
      </c>
      <c r="B38" s="126" t="s">
        <v>18</v>
      </c>
      <c r="C38" s="127" t="s">
        <v>6</v>
      </c>
      <c r="D38" s="128"/>
      <c r="E38" s="128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3" t="s">
        <v>1</v>
      </c>
      <c r="J38" s="129" t="s">
        <v>0</v>
      </c>
    </row>
    <row r="39" spans="1:10" ht="25.5" hidden="1" customHeight="1" x14ac:dyDescent="0.2">
      <c r="A39" s="120">
        <v>1</v>
      </c>
      <c r="B39" s="130" t="s">
        <v>68</v>
      </c>
      <c r="C39" s="131"/>
      <c r="D39" s="132"/>
      <c r="E39" s="132"/>
      <c r="F39" s="144">
        <v>0</v>
      </c>
      <c r="G39" s="145">
        <v>2457434.2200000002</v>
      </c>
      <c r="H39" s="146"/>
      <c r="I39" s="147">
        <v>2457434.2200000002</v>
      </c>
      <c r="J39" s="133">
        <f>IF(CenaCelkemVypocet=0,"",I39/CenaCelkemVypocet*100)</f>
        <v>100</v>
      </c>
    </row>
    <row r="40" spans="1:10" ht="25.5" hidden="1" customHeight="1" x14ac:dyDescent="0.2">
      <c r="A40" s="120">
        <v>2</v>
      </c>
      <c r="B40" s="122" t="s">
        <v>45</v>
      </c>
      <c r="C40" s="121" t="s">
        <v>46</v>
      </c>
      <c r="D40" s="125"/>
      <c r="E40" s="125"/>
      <c r="F40" s="148">
        <v>0</v>
      </c>
      <c r="G40" s="149">
        <v>2457434.2200000002</v>
      </c>
      <c r="H40" s="149"/>
      <c r="I40" s="150">
        <v>2457434.2200000002</v>
      </c>
      <c r="J40" s="123">
        <f>IF(CenaCelkemVypocet=0,"",I40/CenaCelkemVypocet*100)</f>
        <v>100</v>
      </c>
    </row>
    <row r="41" spans="1:10" ht="25.5" hidden="1" customHeight="1" x14ac:dyDescent="0.2">
      <c r="A41" s="120">
        <v>3</v>
      </c>
      <c r="B41" s="134" t="s">
        <v>43</v>
      </c>
      <c r="C41" s="135" t="s">
        <v>44</v>
      </c>
      <c r="D41" s="136"/>
      <c r="E41" s="136"/>
      <c r="F41" s="151">
        <v>0</v>
      </c>
      <c r="G41" s="152">
        <v>2457434.2200000002</v>
      </c>
      <c r="H41" s="152"/>
      <c r="I41" s="153">
        <v>2457434.2200000002</v>
      </c>
      <c r="J41" s="137">
        <f>IF(CenaCelkemVypocet=0,"",I41/CenaCelkemVypocet*100)</f>
        <v>100</v>
      </c>
    </row>
    <row r="42" spans="1:10" ht="25.5" hidden="1" customHeight="1" x14ac:dyDescent="0.2">
      <c r="A42" s="120"/>
      <c r="B42" s="138" t="s">
        <v>69</v>
      </c>
      <c r="C42" s="139"/>
      <c r="D42" s="139"/>
      <c r="E42" s="139"/>
      <c r="F42" s="154">
        <f>SUMIF(A39:A41,"=1",F39:F41)</f>
        <v>0</v>
      </c>
      <c r="G42" s="155">
        <f>SUMIF(A39:A41,"=1",G39:G41)</f>
        <v>2457434.2200000002</v>
      </c>
      <c r="H42" s="155">
        <f>SUMIF(A39:A41,"=1",H39:H41)</f>
        <v>0</v>
      </c>
      <c r="I42" s="156">
        <f>SUMIF(A39:A41,"=1",I39:I41)</f>
        <v>2457434.2200000002</v>
      </c>
      <c r="J42" s="124">
        <f>SUMIF(A39:A41,"=1",J39:J41)</f>
        <v>100</v>
      </c>
    </row>
    <row r="46" spans="1:10" ht="15.75" x14ac:dyDescent="0.25">
      <c r="B46" s="166" t="s">
        <v>71</v>
      </c>
    </row>
    <row r="48" spans="1:10" ht="25.5" customHeight="1" x14ac:dyDescent="0.2">
      <c r="A48" s="167"/>
      <c r="B48" s="173" t="s">
        <v>18</v>
      </c>
      <c r="C48" s="173" t="s">
        <v>6</v>
      </c>
      <c r="D48" s="174"/>
      <c r="E48" s="174"/>
      <c r="F48" s="177" t="s">
        <v>72</v>
      </c>
      <c r="G48" s="177"/>
      <c r="H48" s="177"/>
      <c r="I48" s="177" t="s">
        <v>31</v>
      </c>
      <c r="J48" s="177" t="s">
        <v>0</v>
      </c>
    </row>
    <row r="49" spans="1:10" ht="25.5" customHeight="1" x14ac:dyDescent="0.2">
      <c r="A49" s="168"/>
      <c r="B49" s="180" t="s">
        <v>73</v>
      </c>
      <c r="C49" s="181" t="s">
        <v>74</v>
      </c>
      <c r="D49" s="182"/>
      <c r="E49" s="182"/>
      <c r="F49" s="192" t="s">
        <v>27</v>
      </c>
      <c r="G49" s="183"/>
      <c r="H49" s="183"/>
      <c r="I49" s="183">
        <v>1986734.22</v>
      </c>
      <c r="J49" s="188">
        <f>IF(I52=0,"",I49/I52*100)</f>
        <v>80.845875907107711</v>
      </c>
    </row>
    <row r="50" spans="1:10" ht="25.5" customHeight="1" x14ac:dyDescent="0.2">
      <c r="A50" s="168"/>
      <c r="B50" s="171" t="s">
        <v>75</v>
      </c>
      <c r="C50" s="170" t="s">
        <v>76</v>
      </c>
      <c r="D50" s="172"/>
      <c r="E50" s="172"/>
      <c r="F50" s="193" t="s">
        <v>27</v>
      </c>
      <c r="G50" s="178"/>
      <c r="H50" s="178"/>
      <c r="I50" s="178">
        <v>470700</v>
      </c>
      <c r="J50" s="189">
        <f>IF(I52=0,"",I50/I52*100)</f>
        <v>19.154124092892303</v>
      </c>
    </row>
    <row r="51" spans="1:10" ht="25.5" customHeight="1" x14ac:dyDescent="0.2">
      <c r="A51" s="168"/>
      <c r="B51" s="184" t="s">
        <v>77</v>
      </c>
      <c r="C51" s="185" t="s">
        <v>30</v>
      </c>
      <c r="D51" s="186"/>
      <c r="E51" s="186"/>
      <c r="F51" s="194" t="s">
        <v>77</v>
      </c>
      <c r="G51" s="187"/>
      <c r="H51" s="187"/>
      <c r="I51" s="187">
        <v>0</v>
      </c>
      <c r="J51" s="190">
        <f>IF(I52=0,"",I51/I52*100)</f>
        <v>0</v>
      </c>
    </row>
    <row r="52" spans="1:10" ht="25.5" customHeight="1" x14ac:dyDescent="0.2">
      <c r="A52" s="169"/>
      <c r="B52" s="175" t="s">
        <v>1</v>
      </c>
      <c r="C52" s="175"/>
      <c r="D52" s="176"/>
      <c r="E52" s="176"/>
      <c r="F52" s="195"/>
      <c r="G52" s="179"/>
      <c r="H52" s="179"/>
      <c r="I52" s="179">
        <f>SUM(I49:I51)</f>
        <v>2457434.2199999997</v>
      </c>
      <c r="J52" s="191">
        <f>SUM(J49:J51)</f>
        <v>100.00000000000001</v>
      </c>
    </row>
    <row r="53" spans="1:10" x14ac:dyDescent="0.2">
      <c r="F53" s="118"/>
      <c r="G53" s="117"/>
      <c r="H53" s="118"/>
      <c r="I53" s="117"/>
      <c r="J53" s="119"/>
    </row>
    <row r="54" spans="1:10" x14ac:dyDescent="0.2">
      <c r="F54" s="118"/>
      <c r="G54" s="117"/>
      <c r="H54" s="118"/>
      <c r="I54" s="117"/>
      <c r="J54" s="119"/>
    </row>
    <row r="55" spans="1:10" x14ac:dyDescent="0.2">
      <c r="F55" s="118"/>
      <c r="G55" s="117"/>
      <c r="H55" s="118"/>
      <c r="I55" s="117"/>
      <c r="J55" s="11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C51:E51"/>
    <mergeCell ref="D11:G11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0" t="s">
        <v>7</v>
      </c>
      <c r="B1" s="90"/>
      <c r="C1" s="91"/>
      <c r="D1" s="90"/>
      <c r="E1" s="90"/>
      <c r="F1" s="90"/>
      <c r="G1" s="90"/>
    </row>
    <row r="2" spans="1:7" ht="24.95" customHeight="1" x14ac:dyDescent="0.2">
      <c r="A2" s="68" t="s">
        <v>8</v>
      </c>
      <c r="B2" s="67"/>
      <c r="C2" s="92"/>
      <c r="D2" s="92"/>
      <c r="E2" s="92"/>
      <c r="F2" s="92"/>
      <c r="G2" s="93"/>
    </row>
    <row r="3" spans="1:7" ht="24.95" customHeight="1" x14ac:dyDescent="0.2">
      <c r="A3" s="68" t="s">
        <v>9</v>
      </c>
      <c r="B3" s="67"/>
      <c r="C3" s="92"/>
      <c r="D3" s="92"/>
      <c r="E3" s="92"/>
      <c r="F3" s="92"/>
      <c r="G3" s="93"/>
    </row>
    <row r="4" spans="1:7" ht="24.95" customHeight="1" x14ac:dyDescent="0.2">
      <c r="A4" s="68" t="s">
        <v>10</v>
      </c>
      <c r="B4" s="67"/>
      <c r="C4" s="92"/>
      <c r="D4" s="92"/>
      <c r="E4" s="92"/>
      <c r="F4" s="92"/>
      <c r="G4" s="9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16" customWidth="1"/>
    <col min="3" max="3" width="38.28515625" style="11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E1" t="s">
        <v>79</v>
      </c>
    </row>
    <row r="2" spans="1:60" ht="24.95" customHeight="1" x14ac:dyDescent="0.2">
      <c r="A2" s="200" t="s">
        <v>8</v>
      </c>
      <c r="B2" s="67" t="s">
        <v>49</v>
      </c>
      <c r="C2" s="203" t="s">
        <v>50</v>
      </c>
      <c r="D2" s="201"/>
      <c r="E2" s="201"/>
      <c r="F2" s="201"/>
      <c r="G2" s="202"/>
      <c r="AE2" t="s">
        <v>80</v>
      </c>
    </row>
    <row r="3" spans="1:60" ht="24.95" customHeight="1" x14ac:dyDescent="0.2">
      <c r="A3" s="200" t="s">
        <v>9</v>
      </c>
      <c r="B3" s="67" t="s">
        <v>45</v>
      </c>
      <c r="C3" s="203" t="s">
        <v>46</v>
      </c>
      <c r="D3" s="201"/>
      <c r="E3" s="201"/>
      <c r="F3" s="201"/>
      <c r="G3" s="202"/>
      <c r="AC3" s="116" t="s">
        <v>80</v>
      </c>
      <c r="AE3" t="s">
        <v>81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E4" t="s">
        <v>82</v>
      </c>
    </row>
    <row r="5" spans="1:60" x14ac:dyDescent="0.2">
      <c r="D5" s="198"/>
    </row>
    <row r="6" spans="1:60" ht="38.25" x14ac:dyDescent="0.2">
      <c r="A6" s="214" t="s">
        <v>83</v>
      </c>
      <c r="B6" s="212" t="s">
        <v>84</v>
      </c>
      <c r="C6" s="212" t="s">
        <v>85</v>
      </c>
      <c r="D6" s="213" t="s">
        <v>86</v>
      </c>
      <c r="E6" s="214" t="s">
        <v>87</v>
      </c>
      <c r="F6" s="209" t="s">
        <v>88</v>
      </c>
      <c r="G6" s="214" t="s">
        <v>31</v>
      </c>
      <c r="H6" s="215" t="s">
        <v>32</v>
      </c>
      <c r="I6" s="215" t="s">
        <v>89</v>
      </c>
      <c r="J6" s="215" t="s">
        <v>33</v>
      </c>
      <c r="K6" s="215" t="s">
        <v>90</v>
      </c>
      <c r="L6" s="215" t="s">
        <v>91</v>
      </c>
      <c r="M6" s="215" t="s">
        <v>92</v>
      </c>
      <c r="N6" s="215" t="s">
        <v>93</v>
      </c>
      <c r="O6" s="215" t="s">
        <v>94</v>
      </c>
      <c r="P6" s="215" t="s">
        <v>95</v>
      </c>
      <c r="Q6" s="215" t="s">
        <v>96</v>
      </c>
      <c r="R6" s="215" t="s">
        <v>97</v>
      </c>
      <c r="S6" s="215" t="s">
        <v>98</v>
      </c>
      <c r="T6" s="215" t="s">
        <v>99</v>
      </c>
      <c r="U6" s="215" t="s">
        <v>100</v>
      </c>
    </row>
    <row r="7" spans="1:60" x14ac:dyDescent="0.2">
      <c r="A7" s="216" t="s">
        <v>101</v>
      </c>
      <c r="B7" s="218" t="s">
        <v>73</v>
      </c>
      <c r="C7" s="219" t="s">
        <v>74</v>
      </c>
      <c r="D7" s="220"/>
      <c r="E7" s="226"/>
      <c r="F7" s="230"/>
      <c r="G7" s="230">
        <f>SUMIF(AE8:AE45,"&lt;&gt;NOR",G8:G45)</f>
        <v>1986734.22</v>
      </c>
      <c r="H7" s="230"/>
      <c r="I7" s="230">
        <f>SUM(I8:I45)</f>
        <v>0</v>
      </c>
      <c r="J7" s="230"/>
      <c r="K7" s="230">
        <f>SUM(K8:K45)</f>
        <v>1986734.22</v>
      </c>
      <c r="L7" s="230"/>
      <c r="M7" s="230">
        <f>SUM(M8:M45)</f>
        <v>2403948.4061999996</v>
      </c>
      <c r="N7" s="230"/>
      <c r="O7" s="230">
        <f>SUM(O8:O45)</f>
        <v>1.91</v>
      </c>
      <c r="P7" s="230"/>
      <c r="Q7" s="230">
        <f>SUM(Q8:Q45)</f>
        <v>0</v>
      </c>
      <c r="R7" s="230"/>
      <c r="S7" s="230"/>
      <c r="T7" s="231"/>
      <c r="U7" s="230">
        <f>SUM(U8:U45)</f>
        <v>0</v>
      </c>
      <c r="AE7" t="s">
        <v>102</v>
      </c>
    </row>
    <row r="8" spans="1:60" outlineLevel="1" x14ac:dyDescent="0.2">
      <c r="A8" s="211">
        <v>1</v>
      </c>
      <c r="B8" s="221" t="s">
        <v>103</v>
      </c>
      <c r="C8" s="242" t="s">
        <v>104</v>
      </c>
      <c r="D8" s="223" t="s">
        <v>105</v>
      </c>
      <c r="E8" s="227">
        <v>1</v>
      </c>
      <c r="F8" s="232">
        <v>11907</v>
      </c>
      <c r="G8" s="232">
        <v>11907</v>
      </c>
      <c r="H8" s="232">
        <v>0</v>
      </c>
      <c r="I8" s="232">
        <f>ROUND(E8*H8,2)</f>
        <v>0</v>
      </c>
      <c r="J8" s="232">
        <v>11907</v>
      </c>
      <c r="K8" s="232">
        <f>ROUND(E8*J8,2)</f>
        <v>11907</v>
      </c>
      <c r="L8" s="232">
        <v>21</v>
      </c>
      <c r="M8" s="232">
        <f>G8*(1+L8/100)</f>
        <v>14407.47</v>
      </c>
      <c r="N8" s="232">
        <v>0</v>
      </c>
      <c r="O8" s="232">
        <f>ROUND(E8*N8,2)</f>
        <v>0</v>
      </c>
      <c r="P8" s="232">
        <v>0</v>
      </c>
      <c r="Q8" s="232">
        <f>ROUND(E8*P8,2)</f>
        <v>0</v>
      </c>
      <c r="R8" s="232"/>
      <c r="S8" s="232"/>
      <c r="T8" s="233">
        <v>0</v>
      </c>
      <c r="U8" s="232">
        <f>ROUND(E8*T8,2)</f>
        <v>0</v>
      </c>
      <c r="V8" s="210"/>
      <c r="W8" s="210"/>
      <c r="X8" s="210"/>
      <c r="Y8" s="210"/>
      <c r="Z8" s="210"/>
      <c r="AA8" s="210"/>
      <c r="AB8" s="210"/>
      <c r="AC8" s="210"/>
      <c r="AD8" s="210"/>
      <c r="AE8" s="210" t="s">
        <v>106</v>
      </c>
      <c r="AF8" s="210"/>
      <c r="AG8" s="210"/>
      <c r="AH8" s="210"/>
      <c r="AI8" s="210"/>
      <c r="AJ8" s="210"/>
      <c r="AK8" s="210"/>
      <c r="AL8" s="210"/>
      <c r="AM8" s="210"/>
      <c r="AN8" s="210"/>
      <c r="AO8" s="210"/>
      <c r="AP8" s="210"/>
      <c r="AQ8" s="210"/>
      <c r="AR8" s="210"/>
      <c r="AS8" s="210"/>
      <c r="AT8" s="210"/>
      <c r="AU8" s="210"/>
      <c r="AV8" s="210"/>
      <c r="AW8" s="210"/>
      <c r="AX8" s="210"/>
      <c r="AY8" s="210"/>
      <c r="AZ8" s="210"/>
      <c r="BA8" s="210"/>
      <c r="BB8" s="210"/>
      <c r="BC8" s="210"/>
      <c r="BD8" s="210"/>
      <c r="BE8" s="210"/>
      <c r="BF8" s="210"/>
      <c r="BG8" s="210"/>
      <c r="BH8" s="210"/>
    </row>
    <row r="9" spans="1:60" outlineLevel="1" x14ac:dyDescent="0.2">
      <c r="A9" s="211">
        <v>2</v>
      </c>
      <c r="B9" s="221" t="s">
        <v>107</v>
      </c>
      <c r="C9" s="242" t="s">
        <v>108</v>
      </c>
      <c r="D9" s="223" t="s">
        <v>105</v>
      </c>
      <c r="E9" s="227">
        <v>1</v>
      </c>
      <c r="F9" s="232">
        <v>9206</v>
      </c>
      <c r="G9" s="232">
        <v>9206</v>
      </c>
      <c r="H9" s="232">
        <v>0</v>
      </c>
      <c r="I9" s="232">
        <f>ROUND(E9*H9,2)</f>
        <v>0</v>
      </c>
      <c r="J9" s="232">
        <v>9206</v>
      </c>
      <c r="K9" s="232">
        <f>ROUND(E9*J9,2)</f>
        <v>9206</v>
      </c>
      <c r="L9" s="232">
        <v>21</v>
      </c>
      <c r="M9" s="232">
        <f>G9*(1+L9/100)</f>
        <v>11139.26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/>
      <c r="T9" s="233">
        <v>0</v>
      </c>
      <c r="U9" s="232">
        <f>ROUND(E9*T9,2)</f>
        <v>0</v>
      </c>
      <c r="V9" s="210"/>
      <c r="W9" s="210"/>
      <c r="X9" s="210"/>
      <c r="Y9" s="210"/>
      <c r="Z9" s="210"/>
      <c r="AA9" s="210"/>
      <c r="AB9" s="210"/>
      <c r="AC9" s="210"/>
      <c r="AD9" s="210"/>
      <c r="AE9" s="210" t="s">
        <v>106</v>
      </c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1">
        <v>3</v>
      </c>
      <c r="B10" s="221" t="s">
        <v>109</v>
      </c>
      <c r="C10" s="242" t="s">
        <v>110</v>
      </c>
      <c r="D10" s="223" t="s">
        <v>111</v>
      </c>
      <c r="E10" s="227">
        <v>1</v>
      </c>
      <c r="F10" s="232">
        <v>23370</v>
      </c>
      <c r="G10" s="232">
        <v>23370</v>
      </c>
      <c r="H10" s="232">
        <v>0</v>
      </c>
      <c r="I10" s="232">
        <f>ROUND(E10*H10,2)</f>
        <v>0</v>
      </c>
      <c r="J10" s="232">
        <v>23370</v>
      </c>
      <c r="K10" s="232">
        <f>ROUND(E10*J10,2)</f>
        <v>23370</v>
      </c>
      <c r="L10" s="232">
        <v>21</v>
      </c>
      <c r="M10" s="232">
        <f>G10*(1+L10/100)</f>
        <v>28277.7</v>
      </c>
      <c r="N10" s="232">
        <v>0</v>
      </c>
      <c r="O10" s="232">
        <f>ROUND(E10*N10,2)</f>
        <v>0</v>
      </c>
      <c r="P10" s="232">
        <v>0</v>
      </c>
      <c r="Q10" s="232">
        <f>ROUND(E10*P10,2)</f>
        <v>0</v>
      </c>
      <c r="R10" s="232"/>
      <c r="S10" s="232"/>
      <c r="T10" s="233">
        <v>0</v>
      </c>
      <c r="U10" s="232">
        <f>ROUND(E10*T10,2)</f>
        <v>0</v>
      </c>
      <c r="V10" s="210"/>
      <c r="W10" s="210"/>
      <c r="X10" s="210"/>
      <c r="Y10" s="210"/>
      <c r="Z10" s="210"/>
      <c r="AA10" s="210"/>
      <c r="AB10" s="210"/>
      <c r="AC10" s="210"/>
      <c r="AD10" s="210"/>
      <c r="AE10" s="210" t="s">
        <v>106</v>
      </c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1">
        <v>4</v>
      </c>
      <c r="B11" s="221" t="s">
        <v>112</v>
      </c>
      <c r="C11" s="242" t="s">
        <v>113</v>
      </c>
      <c r="D11" s="223" t="s">
        <v>105</v>
      </c>
      <c r="E11" s="227">
        <v>1</v>
      </c>
      <c r="F11" s="232">
        <v>14280</v>
      </c>
      <c r="G11" s="232">
        <v>14280</v>
      </c>
      <c r="H11" s="232">
        <v>0</v>
      </c>
      <c r="I11" s="232">
        <f>ROUND(E11*H11,2)</f>
        <v>0</v>
      </c>
      <c r="J11" s="232">
        <v>14280</v>
      </c>
      <c r="K11" s="232">
        <f>ROUND(E11*J11,2)</f>
        <v>14280</v>
      </c>
      <c r="L11" s="232">
        <v>21</v>
      </c>
      <c r="M11" s="232">
        <f>G11*(1+L11/100)</f>
        <v>17278.8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2"/>
      <c r="S11" s="232"/>
      <c r="T11" s="233">
        <v>0</v>
      </c>
      <c r="U11" s="232">
        <f>ROUND(E11*T11,2)</f>
        <v>0</v>
      </c>
      <c r="V11" s="210"/>
      <c r="W11" s="210"/>
      <c r="X11" s="210"/>
      <c r="Y11" s="210"/>
      <c r="Z11" s="210"/>
      <c r="AA11" s="210"/>
      <c r="AB11" s="210"/>
      <c r="AC11" s="210"/>
      <c r="AD11" s="210"/>
      <c r="AE11" s="210" t="s">
        <v>106</v>
      </c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1" x14ac:dyDescent="0.2">
      <c r="A12" s="211">
        <v>5</v>
      </c>
      <c r="B12" s="221" t="s">
        <v>114</v>
      </c>
      <c r="C12" s="242" t="s">
        <v>115</v>
      </c>
      <c r="D12" s="223" t="s">
        <v>111</v>
      </c>
      <c r="E12" s="227">
        <v>1</v>
      </c>
      <c r="F12" s="232">
        <v>594680</v>
      </c>
      <c r="G12" s="232">
        <v>594680</v>
      </c>
      <c r="H12" s="232">
        <v>0</v>
      </c>
      <c r="I12" s="232">
        <f>ROUND(E12*H12,2)</f>
        <v>0</v>
      </c>
      <c r="J12" s="232">
        <v>594680</v>
      </c>
      <c r="K12" s="232">
        <f>ROUND(E12*J12,2)</f>
        <v>594680</v>
      </c>
      <c r="L12" s="232">
        <v>21</v>
      </c>
      <c r="M12" s="232">
        <f>G12*(1+L12/100)</f>
        <v>719562.79999999993</v>
      </c>
      <c r="N12" s="232">
        <v>1</v>
      </c>
      <c r="O12" s="232">
        <f>ROUND(E12*N12,2)</f>
        <v>1</v>
      </c>
      <c r="P12" s="232">
        <v>0</v>
      </c>
      <c r="Q12" s="232">
        <f>ROUND(E12*P12,2)</f>
        <v>0</v>
      </c>
      <c r="R12" s="232"/>
      <c r="S12" s="232"/>
      <c r="T12" s="233">
        <v>0</v>
      </c>
      <c r="U12" s="232">
        <f>ROUND(E12*T12,2)</f>
        <v>0</v>
      </c>
      <c r="V12" s="210"/>
      <c r="W12" s="210"/>
      <c r="X12" s="210"/>
      <c r="Y12" s="210"/>
      <c r="Z12" s="210"/>
      <c r="AA12" s="210"/>
      <c r="AB12" s="210"/>
      <c r="AC12" s="210"/>
      <c r="AD12" s="210"/>
      <c r="AE12" s="210" t="s">
        <v>116</v>
      </c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1"/>
      <c r="B13" s="221"/>
      <c r="C13" s="243" t="s">
        <v>117</v>
      </c>
      <c r="D13" s="224"/>
      <c r="E13" s="228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3"/>
      <c r="U13" s="232"/>
      <c r="V13" s="210"/>
      <c r="W13" s="210"/>
      <c r="X13" s="210"/>
      <c r="Y13" s="210"/>
      <c r="Z13" s="210"/>
      <c r="AA13" s="210"/>
      <c r="AB13" s="210"/>
      <c r="AC13" s="210"/>
      <c r="AD13" s="210"/>
      <c r="AE13" s="210" t="s">
        <v>118</v>
      </c>
      <c r="AF13" s="210">
        <v>0</v>
      </c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1"/>
      <c r="B14" s="221"/>
      <c r="C14" s="243" t="s">
        <v>119</v>
      </c>
      <c r="D14" s="224"/>
      <c r="E14" s="228">
        <v>1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3"/>
      <c r="U14" s="232"/>
      <c r="V14" s="210"/>
      <c r="W14" s="210"/>
      <c r="X14" s="210"/>
      <c r="Y14" s="210"/>
      <c r="Z14" s="210"/>
      <c r="AA14" s="210"/>
      <c r="AB14" s="210"/>
      <c r="AC14" s="210"/>
      <c r="AD14" s="210"/>
      <c r="AE14" s="210" t="s">
        <v>118</v>
      </c>
      <c r="AF14" s="210">
        <v>0</v>
      </c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1"/>
      <c r="B15" s="221"/>
      <c r="C15" s="243" t="s">
        <v>120</v>
      </c>
      <c r="D15" s="224"/>
      <c r="E15" s="228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3"/>
      <c r="U15" s="232"/>
      <c r="V15" s="210"/>
      <c r="W15" s="210"/>
      <c r="X15" s="210"/>
      <c r="Y15" s="210"/>
      <c r="Z15" s="210"/>
      <c r="AA15" s="210"/>
      <c r="AB15" s="210"/>
      <c r="AC15" s="210"/>
      <c r="AD15" s="210"/>
      <c r="AE15" s="210" t="s">
        <v>118</v>
      </c>
      <c r="AF15" s="210">
        <v>0</v>
      </c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33.75" outlineLevel="1" x14ac:dyDescent="0.2">
      <c r="A16" s="211"/>
      <c r="B16" s="221"/>
      <c r="C16" s="243" t="s">
        <v>121</v>
      </c>
      <c r="D16" s="224"/>
      <c r="E16" s="228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3"/>
      <c r="U16" s="232"/>
      <c r="V16" s="210"/>
      <c r="W16" s="210"/>
      <c r="X16" s="210"/>
      <c r="Y16" s="210"/>
      <c r="Z16" s="210"/>
      <c r="AA16" s="210"/>
      <c r="AB16" s="210"/>
      <c r="AC16" s="210"/>
      <c r="AD16" s="210"/>
      <c r="AE16" s="210" t="s">
        <v>118</v>
      </c>
      <c r="AF16" s="210">
        <v>0</v>
      </c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1">
        <v>6</v>
      </c>
      <c r="B17" s="221" t="s">
        <v>122</v>
      </c>
      <c r="C17" s="242" t="s">
        <v>123</v>
      </c>
      <c r="D17" s="223" t="s">
        <v>111</v>
      </c>
      <c r="E17" s="227">
        <v>1</v>
      </c>
      <c r="F17" s="232">
        <v>307850</v>
      </c>
      <c r="G17" s="232">
        <v>307850</v>
      </c>
      <c r="H17" s="232">
        <v>0</v>
      </c>
      <c r="I17" s="232">
        <f>ROUND(E17*H17,2)</f>
        <v>0</v>
      </c>
      <c r="J17" s="232">
        <v>307850</v>
      </c>
      <c r="K17" s="232">
        <f>ROUND(E17*J17,2)</f>
        <v>307850</v>
      </c>
      <c r="L17" s="232">
        <v>21</v>
      </c>
      <c r="M17" s="232">
        <f>G17*(1+L17/100)</f>
        <v>372498.5</v>
      </c>
      <c r="N17" s="232">
        <v>0.2</v>
      </c>
      <c r="O17" s="232">
        <f>ROUND(E17*N17,2)</f>
        <v>0.2</v>
      </c>
      <c r="P17" s="232">
        <v>0</v>
      </c>
      <c r="Q17" s="232">
        <f>ROUND(E17*P17,2)</f>
        <v>0</v>
      </c>
      <c r="R17" s="232"/>
      <c r="S17" s="232"/>
      <c r="T17" s="233">
        <v>0</v>
      </c>
      <c r="U17" s="232">
        <f>ROUND(E17*T17,2)</f>
        <v>0</v>
      </c>
      <c r="V17" s="210"/>
      <c r="W17" s="210"/>
      <c r="X17" s="210"/>
      <c r="Y17" s="210"/>
      <c r="Z17" s="210"/>
      <c r="AA17" s="210"/>
      <c r="AB17" s="210"/>
      <c r="AC17" s="210"/>
      <c r="AD17" s="210"/>
      <c r="AE17" s="210" t="s">
        <v>116</v>
      </c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1"/>
      <c r="B18" s="221"/>
      <c r="C18" s="243" t="s">
        <v>117</v>
      </c>
      <c r="D18" s="224"/>
      <c r="E18" s="228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3"/>
      <c r="U18" s="232"/>
      <c r="V18" s="210"/>
      <c r="W18" s="210"/>
      <c r="X18" s="210"/>
      <c r="Y18" s="210"/>
      <c r="Z18" s="210"/>
      <c r="AA18" s="210"/>
      <c r="AB18" s="210"/>
      <c r="AC18" s="210"/>
      <c r="AD18" s="210"/>
      <c r="AE18" s="210" t="s">
        <v>118</v>
      </c>
      <c r="AF18" s="210">
        <v>0</v>
      </c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1"/>
      <c r="B19" s="221"/>
      <c r="C19" s="243" t="s">
        <v>124</v>
      </c>
      <c r="D19" s="224"/>
      <c r="E19" s="228">
        <v>1</v>
      </c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3"/>
      <c r="U19" s="232"/>
      <c r="V19" s="210"/>
      <c r="W19" s="210"/>
      <c r="X19" s="210"/>
      <c r="Y19" s="210"/>
      <c r="Z19" s="210"/>
      <c r="AA19" s="210"/>
      <c r="AB19" s="210"/>
      <c r="AC19" s="210"/>
      <c r="AD19" s="210"/>
      <c r="AE19" s="210" t="s">
        <v>118</v>
      </c>
      <c r="AF19" s="210">
        <v>0</v>
      </c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1"/>
      <c r="B20" s="221"/>
      <c r="C20" s="243" t="s">
        <v>120</v>
      </c>
      <c r="D20" s="224"/>
      <c r="E20" s="228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3"/>
      <c r="U20" s="232"/>
      <c r="V20" s="210"/>
      <c r="W20" s="210"/>
      <c r="X20" s="210"/>
      <c r="Y20" s="210"/>
      <c r="Z20" s="210"/>
      <c r="AA20" s="210"/>
      <c r="AB20" s="210"/>
      <c r="AC20" s="210"/>
      <c r="AD20" s="210"/>
      <c r="AE20" s="210" t="s">
        <v>118</v>
      </c>
      <c r="AF20" s="210">
        <v>0</v>
      </c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45" outlineLevel="1" x14ac:dyDescent="0.2">
      <c r="A21" s="211"/>
      <c r="B21" s="221"/>
      <c r="C21" s="243" t="s">
        <v>125</v>
      </c>
      <c r="D21" s="224"/>
      <c r="E21" s="228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3"/>
      <c r="U21" s="232"/>
      <c r="V21" s="210"/>
      <c r="W21" s="210"/>
      <c r="X21" s="210"/>
      <c r="Y21" s="210"/>
      <c r="Z21" s="210"/>
      <c r="AA21" s="210"/>
      <c r="AB21" s="210"/>
      <c r="AC21" s="210"/>
      <c r="AD21" s="210"/>
      <c r="AE21" s="210" t="s">
        <v>118</v>
      </c>
      <c r="AF21" s="210">
        <v>0</v>
      </c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1">
        <v>7</v>
      </c>
      <c r="B22" s="221" t="s">
        <v>126</v>
      </c>
      <c r="C22" s="242" t="s">
        <v>127</v>
      </c>
      <c r="D22" s="223" t="s">
        <v>111</v>
      </c>
      <c r="E22" s="227">
        <v>1</v>
      </c>
      <c r="F22" s="232">
        <v>65177</v>
      </c>
      <c r="G22" s="232">
        <v>65177</v>
      </c>
      <c r="H22" s="232">
        <v>0</v>
      </c>
      <c r="I22" s="232">
        <f>ROUND(E22*H22,2)</f>
        <v>0</v>
      </c>
      <c r="J22" s="232">
        <v>65177</v>
      </c>
      <c r="K22" s="232">
        <f>ROUND(E22*J22,2)</f>
        <v>65177</v>
      </c>
      <c r="L22" s="232">
        <v>21</v>
      </c>
      <c r="M22" s="232">
        <f>G22*(1+L22/100)</f>
        <v>78864.17</v>
      </c>
      <c r="N22" s="232">
        <v>0.5</v>
      </c>
      <c r="O22" s="232">
        <f>ROUND(E22*N22,2)</f>
        <v>0.5</v>
      </c>
      <c r="P22" s="232">
        <v>0</v>
      </c>
      <c r="Q22" s="232">
        <f>ROUND(E22*P22,2)</f>
        <v>0</v>
      </c>
      <c r="R22" s="232"/>
      <c r="S22" s="232"/>
      <c r="T22" s="233">
        <v>0</v>
      </c>
      <c r="U22" s="232">
        <f>ROUND(E22*T22,2)</f>
        <v>0</v>
      </c>
      <c r="V22" s="210"/>
      <c r="W22" s="210"/>
      <c r="X22" s="210"/>
      <c r="Y22" s="210"/>
      <c r="Z22" s="210"/>
      <c r="AA22" s="210"/>
      <c r="AB22" s="210"/>
      <c r="AC22" s="210"/>
      <c r="AD22" s="210"/>
      <c r="AE22" s="210" t="s">
        <v>106</v>
      </c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1"/>
      <c r="B23" s="221"/>
      <c r="C23" s="243" t="s">
        <v>117</v>
      </c>
      <c r="D23" s="224"/>
      <c r="E23" s="228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3"/>
      <c r="U23" s="232"/>
      <c r="V23" s="210"/>
      <c r="W23" s="210"/>
      <c r="X23" s="210"/>
      <c r="Y23" s="210"/>
      <c r="Z23" s="210"/>
      <c r="AA23" s="210"/>
      <c r="AB23" s="210"/>
      <c r="AC23" s="210"/>
      <c r="AD23" s="210"/>
      <c r="AE23" s="210" t="s">
        <v>118</v>
      </c>
      <c r="AF23" s="210">
        <v>0</v>
      </c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1"/>
      <c r="B24" s="221"/>
      <c r="C24" s="243" t="s">
        <v>128</v>
      </c>
      <c r="D24" s="224"/>
      <c r="E24" s="228">
        <v>1</v>
      </c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3"/>
      <c r="U24" s="232"/>
      <c r="V24" s="210"/>
      <c r="W24" s="210"/>
      <c r="X24" s="210"/>
      <c r="Y24" s="210"/>
      <c r="Z24" s="210"/>
      <c r="AA24" s="210"/>
      <c r="AB24" s="210"/>
      <c r="AC24" s="210"/>
      <c r="AD24" s="210"/>
      <c r="AE24" s="210" t="s">
        <v>118</v>
      </c>
      <c r="AF24" s="210">
        <v>0</v>
      </c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1"/>
      <c r="B25" s="221"/>
      <c r="C25" s="243" t="s">
        <v>120</v>
      </c>
      <c r="D25" s="224"/>
      <c r="E25" s="228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3"/>
      <c r="U25" s="232"/>
      <c r="V25" s="210"/>
      <c r="W25" s="210"/>
      <c r="X25" s="210"/>
      <c r="Y25" s="210"/>
      <c r="Z25" s="210"/>
      <c r="AA25" s="210"/>
      <c r="AB25" s="210"/>
      <c r="AC25" s="210"/>
      <c r="AD25" s="210"/>
      <c r="AE25" s="210" t="s">
        <v>118</v>
      </c>
      <c r="AF25" s="210">
        <v>0</v>
      </c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45" outlineLevel="1" x14ac:dyDescent="0.2">
      <c r="A26" s="211"/>
      <c r="B26" s="221"/>
      <c r="C26" s="243" t="s">
        <v>125</v>
      </c>
      <c r="D26" s="224"/>
      <c r="E26" s="228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3"/>
      <c r="U26" s="232"/>
      <c r="V26" s="210"/>
      <c r="W26" s="210"/>
      <c r="X26" s="210"/>
      <c r="Y26" s="210"/>
      <c r="Z26" s="210"/>
      <c r="AA26" s="210"/>
      <c r="AB26" s="210"/>
      <c r="AC26" s="210"/>
      <c r="AD26" s="210"/>
      <c r="AE26" s="210" t="s">
        <v>118</v>
      </c>
      <c r="AF26" s="210">
        <v>0</v>
      </c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11">
        <v>8</v>
      </c>
      <c r="B27" s="221" t="s">
        <v>129</v>
      </c>
      <c r="C27" s="242" t="s">
        <v>130</v>
      </c>
      <c r="D27" s="223" t="s">
        <v>111</v>
      </c>
      <c r="E27" s="227">
        <v>1</v>
      </c>
      <c r="F27" s="232">
        <v>26400</v>
      </c>
      <c r="G27" s="232">
        <v>26400</v>
      </c>
      <c r="H27" s="232">
        <v>0</v>
      </c>
      <c r="I27" s="232">
        <f>ROUND(E27*H27,2)</f>
        <v>0</v>
      </c>
      <c r="J27" s="232">
        <v>26400</v>
      </c>
      <c r="K27" s="232">
        <f>ROUND(E27*J27,2)</f>
        <v>26400</v>
      </c>
      <c r="L27" s="232">
        <v>21</v>
      </c>
      <c r="M27" s="232">
        <f>G27*(1+L27/100)</f>
        <v>31944</v>
      </c>
      <c r="N27" s="232">
        <v>0.01</v>
      </c>
      <c r="O27" s="232">
        <f>ROUND(E27*N27,2)</f>
        <v>0.01</v>
      </c>
      <c r="P27" s="232">
        <v>0</v>
      </c>
      <c r="Q27" s="232">
        <f>ROUND(E27*P27,2)</f>
        <v>0</v>
      </c>
      <c r="R27" s="232"/>
      <c r="S27" s="232"/>
      <c r="T27" s="233">
        <v>0</v>
      </c>
      <c r="U27" s="232">
        <f>ROUND(E27*T27,2)</f>
        <v>0</v>
      </c>
      <c r="V27" s="210"/>
      <c r="W27" s="210"/>
      <c r="X27" s="210"/>
      <c r="Y27" s="210"/>
      <c r="Z27" s="210"/>
      <c r="AA27" s="210"/>
      <c r="AB27" s="210"/>
      <c r="AC27" s="210"/>
      <c r="AD27" s="210"/>
      <c r="AE27" s="210" t="s">
        <v>106</v>
      </c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1"/>
      <c r="B28" s="221"/>
      <c r="C28" s="243" t="s">
        <v>117</v>
      </c>
      <c r="D28" s="224"/>
      <c r="E28" s="228"/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3"/>
      <c r="U28" s="232"/>
      <c r="V28" s="210"/>
      <c r="W28" s="210"/>
      <c r="X28" s="210"/>
      <c r="Y28" s="210"/>
      <c r="Z28" s="210"/>
      <c r="AA28" s="210"/>
      <c r="AB28" s="210"/>
      <c r="AC28" s="210"/>
      <c r="AD28" s="210"/>
      <c r="AE28" s="210" t="s">
        <v>118</v>
      </c>
      <c r="AF28" s="210">
        <v>0</v>
      </c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1"/>
      <c r="B29" s="221"/>
      <c r="C29" s="243" t="s">
        <v>124</v>
      </c>
      <c r="D29" s="224"/>
      <c r="E29" s="228">
        <v>1</v>
      </c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3"/>
      <c r="U29" s="232"/>
      <c r="V29" s="210"/>
      <c r="W29" s="210"/>
      <c r="X29" s="210"/>
      <c r="Y29" s="210"/>
      <c r="Z29" s="210"/>
      <c r="AA29" s="210"/>
      <c r="AB29" s="210"/>
      <c r="AC29" s="210"/>
      <c r="AD29" s="210"/>
      <c r="AE29" s="210" t="s">
        <v>118</v>
      </c>
      <c r="AF29" s="210">
        <v>0</v>
      </c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1"/>
      <c r="B30" s="221"/>
      <c r="C30" s="243" t="s">
        <v>120</v>
      </c>
      <c r="D30" s="224"/>
      <c r="E30" s="228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2"/>
      <c r="T30" s="233"/>
      <c r="U30" s="232"/>
      <c r="V30" s="210"/>
      <c r="W30" s="210"/>
      <c r="X30" s="210"/>
      <c r="Y30" s="210"/>
      <c r="Z30" s="210"/>
      <c r="AA30" s="210"/>
      <c r="AB30" s="210"/>
      <c r="AC30" s="210"/>
      <c r="AD30" s="210"/>
      <c r="AE30" s="210" t="s">
        <v>118</v>
      </c>
      <c r="AF30" s="210">
        <v>0</v>
      </c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45" outlineLevel="1" x14ac:dyDescent="0.2">
      <c r="A31" s="211"/>
      <c r="B31" s="221"/>
      <c r="C31" s="243" t="s">
        <v>125</v>
      </c>
      <c r="D31" s="224"/>
      <c r="E31" s="228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3"/>
      <c r="U31" s="232"/>
      <c r="V31" s="210"/>
      <c r="W31" s="210"/>
      <c r="X31" s="210"/>
      <c r="Y31" s="210"/>
      <c r="Z31" s="210"/>
      <c r="AA31" s="210"/>
      <c r="AB31" s="210"/>
      <c r="AC31" s="210"/>
      <c r="AD31" s="210"/>
      <c r="AE31" s="210" t="s">
        <v>118</v>
      </c>
      <c r="AF31" s="210">
        <v>0</v>
      </c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11">
        <v>9</v>
      </c>
      <c r="B32" s="221" t="s">
        <v>131</v>
      </c>
      <c r="C32" s="242" t="s">
        <v>132</v>
      </c>
      <c r="D32" s="223" t="s">
        <v>111</v>
      </c>
      <c r="E32" s="227">
        <v>1</v>
      </c>
      <c r="F32" s="232">
        <v>198689</v>
      </c>
      <c r="G32" s="232">
        <v>198689</v>
      </c>
      <c r="H32" s="232">
        <v>0</v>
      </c>
      <c r="I32" s="232">
        <f>ROUND(E32*H32,2)</f>
        <v>0</v>
      </c>
      <c r="J32" s="232">
        <v>198689</v>
      </c>
      <c r="K32" s="232">
        <f>ROUND(E32*J32,2)</f>
        <v>198689</v>
      </c>
      <c r="L32" s="232">
        <v>21</v>
      </c>
      <c r="M32" s="232">
        <f>G32*(1+L32/100)</f>
        <v>240413.69</v>
      </c>
      <c r="N32" s="232">
        <v>0.2</v>
      </c>
      <c r="O32" s="232">
        <f>ROUND(E32*N32,2)</f>
        <v>0.2</v>
      </c>
      <c r="P32" s="232">
        <v>0</v>
      </c>
      <c r="Q32" s="232">
        <f>ROUND(E32*P32,2)</f>
        <v>0</v>
      </c>
      <c r="R32" s="232"/>
      <c r="S32" s="232"/>
      <c r="T32" s="233">
        <v>0</v>
      </c>
      <c r="U32" s="232">
        <f>ROUND(E32*T32,2)</f>
        <v>0</v>
      </c>
      <c r="V32" s="210"/>
      <c r="W32" s="210"/>
      <c r="X32" s="210"/>
      <c r="Y32" s="210"/>
      <c r="Z32" s="210"/>
      <c r="AA32" s="210"/>
      <c r="AB32" s="210"/>
      <c r="AC32" s="210"/>
      <c r="AD32" s="210"/>
      <c r="AE32" s="210" t="s">
        <v>106</v>
      </c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1"/>
      <c r="B33" s="221"/>
      <c r="C33" s="243" t="s">
        <v>117</v>
      </c>
      <c r="D33" s="224"/>
      <c r="E33" s="228"/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3"/>
      <c r="U33" s="232"/>
      <c r="V33" s="210"/>
      <c r="W33" s="210"/>
      <c r="X33" s="210"/>
      <c r="Y33" s="210"/>
      <c r="Z33" s="210"/>
      <c r="AA33" s="210"/>
      <c r="AB33" s="210"/>
      <c r="AC33" s="210"/>
      <c r="AD33" s="210"/>
      <c r="AE33" s="210" t="s">
        <v>118</v>
      </c>
      <c r="AF33" s="210">
        <v>0</v>
      </c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1"/>
      <c r="B34" s="221"/>
      <c r="C34" s="243" t="s">
        <v>133</v>
      </c>
      <c r="D34" s="224"/>
      <c r="E34" s="228">
        <v>1</v>
      </c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3"/>
      <c r="U34" s="232"/>
      <c r="V34" s="210"/>
      <c r="W34" s="210"/>
      <c r="X34" s="210"/>
      <c r="Y34" s="210"/>
      <c r="Z34" s="210"/>
      <c r="AA34" s="210"/>
      <c r="AB34" s="210"/>
      <c r="AC34" s="210"/>
      <c r="AD34" s="210"/>
      <c r="AE34" s="210" t="s">
        <v>118</v>
      </c>
      <c r="AF34" s="210">
        <v>0</v>
      </c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1"/>
      <c r="B35" s="221"/>
      <c r="C35" s="243" t="s">
        <v>120</v>
      </c>
      <c r="D35" s="224"/>
      <c r="E35" s="228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3"/>
      <c r="U35" s="232"/>
      <c r="V35" s="210"/>
      <c r="W35" s="210"/>
      <c r="X35" s="210"/>
      <c r="Y35" s="210"/>
      <c r="Z35" s="210"/>
      <c r="AA35" s="210"/>
      <c r="AB35" s="210"/>
      <c r="AC35" s="210"/>
      <c r="AD35" s="210"/>
      <c r="AE35" s="210" t="s">
        <v>118</v>
      </c>
      <c r="AF35" s="210">
        <v>0</v>
      </c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45" outlineLevel="1" x14ac:dyDescent="0.2">
      <c r="A36" s="211"/>
      <c r="B36" s="221"/>
      <c r="C36" s="243" t="s">
        <v>125</v>
      </c>
      <c r="D36" s="224"/>
      <c r="E36" s="228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3"/>
      <c r="U36" s="232"/>
      <c r="V36" s="210"/>
      <c r="W36" s="210"/>
      <c r="X36" s="210"/>
      <c r="Y36" s="210"/>
      <c r="Z36" s="210"/>
      <c r="AA36" s="210"/>
      <c r="AB36" s="210"/>
      <c r="AC36" s="210"/>
      <c r="AD36" s="210"/>
      <c r="AE36" s="210" t="s">
        <v>118</v>
      </c>
      <c r="AF36" s="210">
        <v>0</v>
      </c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1">
        <v>10</v>
      </c>
      <c r="B37" s="221" t="s">
        <v>134</v>
      </c>
      <c r="C37" s="242" t="s">
        <v>135</v>
      </c>
      <c r="D37" s="223" t="s">
        <v>111</v>
      </c>
      <c r="E37" s="227">
        <v>1</v>
      </c>
      <c r="F37" s="232">
        <v>660560</v>
      </c>
      <c r="G37" s="232">
        <v>660560</v>
      </c>
      <c r="H37" s="232">
        <v>0</v>
      </c>
      <c r="I37" s="232">
        <f>ROUND(E37*H37,2)</f>
        <v>0</v>
      </c>
      <c r="J37" s="232">
        <v>660560</v>
      </c>
      <c r="K37" s="232">
        <f>ROUND(E37*J37,2)</f>
        <v>660560</v>
      </c>
      <c r="L37" s="232">
        <v>21</v>
      </c>
      <c r="M37" s="232">
        <f>G37*(1+L37/100)</f>
        <v>799277.6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2"/>
      <c r="S37" s="232"/>
      <c r="T37" s="233">
        <v>0</v>
      </c>
      <c r="U37" s="232">
        <f>ROUND(E37*T37,2)</f>
        <v>0</v>
      </c>
      <c r="V37" s="210"/>
      <c r="W37" s="210"/>
      <c r="X37" s="210"/>
      <c r="Y37" s="210"/>
      <c r="Z37" s="210"/>
      <c r="AA37" s="210"/>
      <c r="AB37" s="210"/>
      <c r="AC37" s="210"/>
      <c r="AD37" s="210"/>
      <c r="AE37" s="210" t="s">
        <v>106</v>
      </c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1"/>
      <c r="B38" s="221"/>
      <c r="C38" s="243" t="s">
        <v>136</v>
      </c>
      <c r="D38" s="224"/>
      <c r="E38" s="228">
        <v>1</v>
      </c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3"/>
      <c r="U38" s="232"/>
      <c r="V38" s="210"/>
      <c r="W38" s="210"/>
      <c r="X38" s="210"/>
      <c r="Y38" s="210"/>
      <c r="Z38" s="210"/>
      <c r="AA38" s="210"/>
      <c r="AB38" s="210"/>
      <c r="AC38" s="210"/>
      <c r="AD38" s="210"/>
      <c r="AE38" s="210" t="s">
        <v>118</v>
      </c>
      <c r="AF38" s="210">
        <v>0</v>
      </c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1"/>
      <c r="B39" s="221"/>
      <c r="C39" s="243" t="s">
        <v>137</v>
      </c>
      <c r="D39" s="224"/>
      <c r="E39" s="228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3"/>
      <c r="U39" s="232"/>
      <c r="V39" s="210"/>
      <c r="W39" s="210"/>
      <c r="X39" s="210"/>
      <c r="Y39" s="210"/>
      <c r="Z39" s="210"/>
      <c r="AA39" s="210"/>
      <c r="AB39" s="210"/>
      <c r="AC39" s="210"/>
      <c r="AD39" s="210"/>
      <c r="AE39" s="210" t="s">
        <v>118</v>
      </c>
      <c r="AF39" s="210">
        <v>0</v>
      </c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1">
        <v>11</v>
      </c>
      <c r="B40" s="221" t="s">
        <v>138</v>
      </c>
      <c r="C40" s="242" t="s">
        <v>139</v>
      </c>
      <c r="D40" s="223" t="s">
        <v>111</v>
      </c>
      <c r="E40" s="227">
        <v>1</v>
      </c>
      <c r="F40" s="232">
        <v>58423</v>
      </c>
      <c r="G40" s="232">
        <v>58423</v>
      </c>
      <c r="H40" s="232">
        <v>0</v>
      </c>
      <c r="I40" s="232">
        <f>ROUND(E40*H40,2)</f>
        <v>0</v>
      </c>
      <c r="J40" s="232">
        <v>58423</v>
      </c>
      <c r="K40" s="232">
        <f>ROUND(E40*J40,2)</f>
        <v>58423</v>
      </c>
      <c r="L40" s="232">
        <v>21</v>
      </c>
      <c r="M40" s="232">
        <f>G40*(1+L40/100)</f>
        <v>70691.83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2"/>
      <c r="S40" s="232"/>
      <c r="T40" s="233">
        <v>0</v>
      </c>
      <c r="U40" s="232">
        <f>ROUND(E40*T40,2)</f>
        <v>0</v>
      </c>
      <c r="V40" s="210"/>
      <c r="W40" s="210"/>
      <c r="X40" s="210"/>
      <c r="Y40" s="210"/>
      <c r="Z40" s="210"/>
      <c r="AA40" s="210"/>
      <c r="AB40" s="210"/>
      <c r="AC40" s="210"/>
      <c r="AD40" s="210"/>
      <c r="AE40" s="210" t="s">
        <v>106</v>
      </c>
      <c r="AF40" s="210"/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1"/>
      <c r="B41" s="221"/>
      <c r="C41" s="243" t="s">
        <v>140</v>
      </c>
      <c r="D41" s="224"/>
      <c r="E41" s="228">
        <v>1</v>
      </c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3"/>
      <c r="U41" s="232"/>
      <c r="V41" s="210"/>
      <c r="W41" s="210"/>
      <c r="X41" s="210"/>
      <c r="Y41" s="210"/>
      <c r="Z41" s="210"/>
      <c r="AA41" s="210"/>
      <c r="AB41" s="210"/>
      <c r="AC41" s="210"/>
      <c r="AD41" s="210"/>
      <c r="AE41" s="210" t="s">
        <v>118</v>
      </c>
      <c r="AF41" s="210">
        <v>0</v>
      </c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1">
        <v>12</v>
      </c>
      <c r="B42" s="221" t="s">
        <v>141</v>
      </c>
      <c r="C42" s="242" t="s">
        <v>142</v>
      </c>
      <c r="D42" s="223" t="s">
        <v>143</v>
      </c>
      <c r="E42" s="227">
        <v>1.91</v>
      </c>
      <c r="F42" s="232">
        <v>8477.6</v>
      </c>
      <c r="G42" s="232">
        <v>16192.22</v>
      </c>
      <c r="H42" s="232">
        <v>0</v>
      </c>
      <c r="I42" s="232">
        <f>ROUND(E42*H42,2)</f>
        <v>0</v>
      </c>
      <c r="J42" s="232">
        <v>8477.6</v>
      </c>
      <c r="K42" s="232">
        <f>ROUND(E42*J42,2)</f>
        <v>16192.22</v>
      </c>
      <c r="L42" s="232">
        <v>21</v>
      </c>
      <c r="M42" s="232">
        <f>G42*(1+L42/100)</f>
        <v>19592.586199999998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2"/>
      <c r="S42" s="232"/>
      <c r="T42" s="233">
        <v>0</v>
      </c>
      <c r="U42" s="232">
        <f>ROUND(E42*T42,2)</f>
        <v>0</v>
      </c>
      <c r="V42" s="210"/>
      <c r="W42" s="210"/>
      <c r="X42" s="210"/>
      <c r="Y42" s="210"/>
      <c r="Z42" s="210"/>
      <c r="AA42" s="210"/>
      <c r="AB42" s="210"/>
      <c r="AC42" s="210"/>
      <c r="AD42" s="210"/>
      <c r="AE42" s="210" t="s">
        <v>144</v>
      </c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1"/>
      <c r="B43" s="221"/>
      <c r="C43" s="243" t="s">
        <v>145</v>
      </c>
      <c r="D43" s="224"/>
      <c r="E43" s="228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3"/>
      <c r="U43" s="232"/>
      <c r="V43" s="210"/>
      <c r="W43" s="210"/>
      <c r="X43" s="210"/>
      <c r="Y43" s="210"/>
      <c r="Z43" s="210"/>
      <c r="AA43" s="210"/>
      <c r="AB43" s="210"/>
      <c r="AC43" s="210"/>
      <c r="AD43" s="210"/>
      <c r="AE43" s="210" t="s">
        <v>118</v>
      </c>
      <c r="AF43" s="210">
        <v>0</v>
      </c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1"/>
      <c r="B44" s="221"/>
      <c r="C44" s="243" t="s">
        <v>146</v>
      </c>
      <c r="D44" s="224"/>
      <c r="E44" s="228"/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2"/>
      <c r="S44" s="232"/>
      <c r="T44" s="233"/>
      <c r="U44" s="232"/>
      <c r="V44" s="210"/>
      <c r="W44" s="210"/>
      <c r="X44" s="210"/>
      <c r="Y44" s="210"/>
      <c r="Z44" s="210"/>
      <c r="AA44" s="210"/>
      <c r="AB44" s="210"/>
      <c r="AC44" s="210"/>
      <c r="AD44" s="210"/>
      <c r="AE44" s="210" t="s">
        <v>118</v>
      </c>
      <c r="AF44" s="210">
        <v>0</v>
      </c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1"/>
      <c r="B45" s="221"/>
      <c r="C45" s="243" t="s">
        <v>147</v>
      </c>
      <c r="D45" s="224"/>
      <c r="E45" s="228">
        <v>1.91</v>
      </c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3"/>
      <c r="U45" s="232"/>
      <c r="V45" s="210"/>
      <c r="W45" s="210"/>
      <c r="X45" s="210"/>
      <c r="Y45" s="210"/>
      <c r="Z45" s="210"/>
      <c r="AA45" s="210"/>
      <c r="AB45" s="210"/>
      <c r="AC45" s="210"/>
      <c r="AD45" s="210"/>
      <c r="AE45" s="210" t="s">
        <v>118</v>
      </c>
      <c r="AF45" s="210">
        <v>0</v>
      </c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x14ac:dyDescent="0.2">
      <c r="A46" s="217" t="s">
        <v>101</v>
      </c>
      <c r="B46" s="222" t="s">
        <v>75</v>
      </c>
      <c r="C46" s="244" t="s">
        <v>76</v>
      </c>
      <c r="D46" s="225"/>
      <c r="E46" s="229"/>
      <c r="F46" s="234"/>
      <c r="G46" s="234">
        <f>SUMIF(AE47:AE55,"&lt;&gt;NOR",G47:G55)</f>
        <v>470700</v>
      </c>
      <c r="H46" s="234"/>
      <c r="I46" s="234">
        <f>SUM(I47:I55)</f>
        <v>0</v>
      </c>
      <c r="J46" s="234"/>
      <c r="K46" s="234">
        <f>SUM(K47:K55)</f>
        <v>470700</v>
      </c>
      <c r="L46" s="234"/>
      <c r="M46" s="234">
        <f>SUM(M47:M55)</f>
        <v>569547</v>
      </c>
      <c r="N46" s="234"/>
      <c r="O46" s="234">
        <f>SUM(O47:O55)</f>
        <v>0</v>
      </c>
      <c r="P46" s="234"/>
      <c r="Q46" s="234">
        <f>SUM(Q47:Q55)</f>
        <v>0</v>
      </c>
      <c r="R46" s="234"/>
      <c r="S46" s="234"/>
      <c r="T46" s="235"/>
      <c r="U46" s="234">
        <f>SUM(U47:U55)</f>
        <v>0</v>
      </c>
      <c r="AE46" t="s">
        <v>102</v>
      </c>
    </row>
    <row r="47" spans="1:60" outlineLevel="1" x14ac:dyDescent="0.2">
      <c r="A47" s="211">
        <v>13</v>
      </c>
      <c r="B47" s="221" t="s">
        <v>148</v>
      </c>
      <c r="C47" s="242" t="s">
        <v>149</v>
      </c>
      <c r="D47" s="223" t="s">
        <v>111</v>
      </c>
      <c r="E47" s="227">
        <v>1</v>
      </c>
      <c r="F47" s="232">
        <v>29300</v>
      </c>
      <c r="G47" s="232">
        <v>29300</v>
      </c>
      <c r="H47" s="232">
        <v>0</v>
      </c>
      <c r="I47" s="232">
        <f>ROUND(E47*H47,2)</f>
        <v>0</v>
      </c>
      <c r="J47" s="232">
        <v>29300</v>
      </c>
      <c r="K47" s="232">
        <f>ROUND(E47*J47,2)</f>
        <v>29300</v>
      </c>
      <c r="L47" s="232">
        <v>21</v>
      </c>
      <c r="M47" s="232">
        <f>G47*(1+L47/100)</f>
        <v>35453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2"/>
      <c r="S47" s="232"/>
      <c r="T47" s="233">
        <v>0</v>
      </c>
      <c r="U47" s="232">
        <f>ROUND(E47*T47,2)</f>
        <v>0</v>
      </c>
      <c r="V47" s="210"/>
      <c r="W47" s="210"/>
      <c r="X47" s="210"/>
      <c r="Y47" s="210"/>
      <c r="Z47" s="210"/>
      <c r="AA47" s="210"/>
      <c r="AB47" s="210"/>
      <c r="AC47" s="210"/>
      <c r="AD47" s="210"/>
      <c r="AE47" s="210" t="s">
        <v>106</v>
      </c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ht="33.75" outlineLevel="1" x14ac:dyDescent="0.2">
      <c r="A48" s="211">
        <v>14</v>
      </c>
      <c r="B48" s="221" t="s">
        <v>150</v>
      </c>
      <c r="C48" s="242" t="s">
        <v>151</v>
      </c>
      <c r="D48" s="223" t="s">
        <v>105</v>
      </c>
      <c r="E48" s="227">
        <v>1</v>
      </c>
      <c r="F48" s="232">
        <v>146000</v>
      </c>
      <c r="G48" s="232">
        <v>146000</v>
      </c>
      <c r="H48" s="232">
        <v>0</v>
      </c>
      <c r="I48" s="232">
        <f>ROUND(E48*H48,2)</f>
        <v>0</v>
      </c>
      <c r="J48" s="232">
        <v>146000</v>
      </c>
      <c r="K48" s="232">
        <f>ROUND(E48*J48,2)</f>
        <v>146000</v>
      </c>
      <c r="L48" s="232">
        <v>21</v>
      </c>
      <c r="M48" s="232">
        <f>G48*(1+L48/100)</f>
        <v>176660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2"/>
      <c r="S48" s="232"/>
      <c r="T48" s="233">
        <v>0</v>
      </c>
      <c r="U48" s="232">
        <f>ROUND(E48*T48,2)</f>
        <v>0</v>
      </c>
      <c r="V48" s="210"/>
      <c r="W48" s="210"/>
      <c r="X48" s="210"/>
      <c r="Y48" s="210"/>
      <c r="Z48" s="210"/>
      <c r="AA48" s="210"/>
      <c r="AB48" s="210"/>
      <c r="AC48" s="210"/>
      <c r="AD48" s="210"/>
      <c r="AE48" s="210" t="s">
        <v>106</v>
      </c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33.75" outlineLevel="1" x14ac:dyDescent="0.2">
      <c r="A49" s="211">
        <v>15</v>
      </c>
      <c r="B49" s="221" t="s">
        <v>152</v>
      </c>
      <c r="C49" s="242" t="s">
        <v>153</v>
      </c>
      <c r="D49" s="223" t="s">
        <v>105</v>
      </c>
      <c r="E49" s="227">
        <v>1</v>
      </c>
      <c r="F49" s="232">
        <v>136000</v>
      </c>
      <c r="G49" s="232">
        <v>136000</v>
      </c>
      <c r="H49" s="232">
        <v>0</v>
      </c>
      <c r="I49" s="232">
        <f>ROUND(E49*H49,2)</f>
        <v>0</v>
      </c>
      <c r="J49" s="232">
        <v>136000</v>
      </c>
      <c r="K49" s="232">
        <f>ROUND(E49*J49,2)</f>
        <v>136000</v>
      </c>
      <c r="L49" s="232">
        <v>21</v>
      </c>
      <c r="M49" s="232">
        <f>G49*(1+L49/100)</f>
        <v>164560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2"/>
      <c r="S49" s="232"/>
      <c r="T49" s="233">
        <v>0</v>
      </c>
      <c r="U49" s="232">
        <f>ROUND(E49*T49,2)</f>
        <v>0</v>
      </c>
      <c r="V49" s="210"/>
      <c r="W49" s="210"/>
      <c r="X49" s="210"/>
      <c r="Y49" s="210"/>
      <c r="Z49" s="210"/>
      <c r="AA49" s="210"/>
      <c r="AB49" s="210"/>
      <c r="AC49" s="210"/>
      <c r="AD49" s="210"/>
      <c r="AE49" s="210" t="s">
        <v>106</v>
      </c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33.75" outlineLevel="1" x14ac:dyDescent="0.2">
      <c r="A50" s="211">
        <v>16</v>
      </c>
      <c r="B50" s="221" t="s">
        <v>154</v>
      </c>
      <c r="C50" s="242" t="s">
        <v>155</v>
      </c>
      <c r="D50" s="223" t="s">
        <v>105</v>
      </c>
      <c r="E50" s="227">
        <v>1</v>
      </c>
      <c r="F50" s="232">
        <v>31000</v>
      </c>
      <c r="G50" s="232">
        <v>31000</v>
      </c>
      <c r="H50" s="232">
        <v>0</v>
      </c>
      <c r="I50" s="232">
        <f>ROUND(E50*H50,2)</f>
        <v>0</v>
      </c>
      <c r="J50" s="232">
        <v>31000</v>
      </c>
      <c r="K50" s="232">
        <f>ROUND(E50*J50,2)</f>
        <v>31000</v>
      </c>
      <c r="L50" s="232">
        <v>21</v>
      </c>
      <c r="M50" s="232">
        <f>G50*(1+L50/100)</f>
        <v>37510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2"/>
      <c r="S50" s="232"/>
      <c r="T50" s="233">
        <v>0</v>
      </c>
      <c r="U50" s="232">
        <f>ROUND(E50*T50,2)</f>
        <v>0</v>
      </c>
      <c r="V50" s="210"/>
      <c r="W50" s="210"/>
      <c r="X50" s="210"/>
      <c r="Y50" s="210"/>
      <c r="Z50" s="210"/>
      <c r="AA50" s="210"/>
      <c r="AB50" s="210"/>
      <c r="AC50" s="210"/>
      <c r="AD50" s="210"/>
      <c r="AE50" s="210" t="s">
        <v>116</v>
      </c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33.75" outlineLevel="1" x14ac:dyDescent="0.2">
      <c r="A51" s="211">
        <v>17</v>
      </c>
      <c r="B51" s="221" t="s">
        <v>156</v>
      </c>
      <c r="C51" s="242" t="s">
        <v>157</v>
      </c>
      <c r="D51" s="223" t="s">
        <v>105</v>
      </c>
      <c r="E51" s="227">
        <v>1</v>
      </c>
      <c r="F51" s="232">
        <v>37000</v>
      </c>
      <c r="G51" s="232">
        <v>37000</v>
      </c>
      <c r="H51" s="232">
        <v>0</v>
      </c>
      <c r="I51" s="232">
        <f>ROUND(E51*H51,2)</f>
        <v>0</v>
      </c>
      <c r="J51" s="232">
        <v>37000</v>
      </c>
      <c r="K51" s="232">
        <f>ROUND(E51*J51,2)</f>
        <v>37000</v>
      </c>
      <c r="L51" s="232">
        <v>21</v>
      </c>
      <c r="M51" s="232">
        <f>G51*(1+L51/100)</f>
        <v>44770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2"/>
      <c r="S51" s="232"/>
      <c r="T51" s="233">
        <v>0</v>
      </c>
      <c r="U51" s="232">
        <f>ROUND(E51*T51,2)</f>
        <v>0</v>
      </c>
      <c r="V51" s="210"/>
      <c r="W51" s="210"/>
      <c r="X51" s="210"/>
      <c r="Y51" s="210"/>
      <c r="Z51" s="210"/>
      <c r="AA51" s="210"/>
      <c r="AB51" s="210"/>
      <c r="AC51" s="210"/>
      <c r="AD51" s="210"/>
      <c r="AE51" s="210" t="s">
        <v>116</v>
      </c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33.75" outlineLevel="1" x14ac:dyDescent="0.2">
      <c r="A52" s="211">
        <v>18</v>
      </c>
      <c r="B52" s="221" t="s">
        <v>158</v>
      </c>
      <c r="C52" s="242" t="s">
        <v>159</v>
      </c>
      <c r="D52" s="223" t="s">
        <v>105</v>
      </c>
      <c r="E52" s="227">
        <v>1</v>
      </c>
      <c r="F52" s="232">
        <v>29000</v>
      </c>
      <c r="G52" s="232">
        <v>29000</v>
      </c>
      <c r="H52" s="232">
        <v>0</v>
      </c>
      <c r="I52" s="232">
        <f>ROUND(E52*H52,2)</f>
        <v>0</v>
      </c>
      <c r="J52" s="232">
        <v>29000</v>
      </c>
      <c r="K52" s="232">
        <f>ROUND(E52*J52,2)</f>
        <v>29000</v>
      </c>
      <c r="L52" s="232">
        <v>21</v>
      </c>
      <c r="M52" s="232">
        <f>G52*(1+L52/100)</f>
        <v>35090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2"/>
      <c r="S52" s="232"/>
      <c r="T52" s="233">
        <v>0</v>
      </c>
      <c r="U52" s="232">
        <f>ROUND(E52*T52,2)</f>
        <v>0</v>
      </c>
      <c r="V52" s="210"/>
      <c r="W52" s="210"/>
      <c r="X52" s="210"/>
      <c r="Y52" s="210"/>
      <c r="Z52" s="210"/>
      <c r="AA52" s="210"/>
      <c r="AB52" s="210"/>
      <c r="AC52" s="210"/>
      <c r="AD52" s="210"/>
      <c r="AE52" s="210" t="s">
        <v>116</v>
      </c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33.75" outlineLevel="1" x14ac:dyDescent="0.2">
      <c r="A53" s="211">
        <v>19</v>
      </c>
      <c r="B53" s="221" t="s">
        <v>160</v>
      </c>
      <c r="C53" s="242" t="s">
        <v>161</v>
      </c>
      <c r="D53" s="223" t="s">
        <v>105</v>
      </c>
      <c r="E53" s="227">
        <v>1</v>
      </c>
      <c r="F53" s="232">
        <v>29000</v>
      </c>
      <c r="G53" s="232">
        <v>29000</v>
      </c>
      <c r="H53" s="232">
        <v>0</v>
      </c>
      <c r="I53" s="232">
        <f>ROUND(E53*H53,2)</f>
        <v>0</v>
      </c>
      <c r="J53" s="232">
        <v>29000</v>
      </c>
      <c r="K53" s="232">
        <f>ROUND(E53*J53,2)</f>
        <v>29000</v>
      </c>
      <c r="L53" s="232">
        <v>21</v>
      </c>
      <c r="M53" s="232">
        <f>G53*(1+L53/100)</f>
        <v>35090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2"/>
      <c r="S53" s="232"/>
      <c r="T53" s="233">
        <v>0</v>
      </c>
      <c r="U53" s="232">
        <f>ROUND(E53*T53,2)</f>
        <v>0</v>
      </c>
      <c r="V53" s="210"/>
      <c r="W53" s="210"/>
      <c r="X53" s="210"/>
      <c r="Y53" s="210"/>
      <c r="Z53" s="210"/>
      <c r="AA53" s="210"/>
      <c r="AB53" s="210"/>
      <c r="AC53" s="210"/>
      <c r="AD53" s="210"/>
      <c r="AE53" s="210" t="s">
        <v>116</v>
      </c>
      <c r="AF53" s="210"/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33.75" outlineLevel="1" x14ac:dyDescent="0.2">
      <c r="A54" s="211">
        <v>20</v>
      </c>
      <c r="B54" s="221" t="s">
        <v>162</v>
      </c>
      <c r="C54" s="242" t="s">
        <v>163</v>
      </c>
      <c r="D54" s="223" t="s">
        <v>105</v>
      </c>
      <c r="E54" s="227">
        <v>1</v>
      </c>
      <c r="F54" s="232">
        <v>29000</v>
      </c>
      <c r="G54" s="232">
        <v>29000</v>
      </c>
      <c r="H54" s="232">
        <v>0</v>
      </c>
      <c r="I54" s="232">
        <f>ROUND(E54*H54,2)</f>
        <v>0</v>
      </c>
      <c r="J54" s="232">
        <v>29000</v>
      </c>
      <c r="K54" s="232">
        <f>ROUND(E54*J54,2)</f>
        <v>29000</v>
      </c>
      <c r="L54" s="232">
        <v>21</v>
      </c>
      <c r="M54" s="232">
        <f>G54*(1+L54/100)</f>
        <v>35090</v>
      </c>
      <c r="N54" s="232">
        <v>0</v>
      </c>
      <c r="O54" s="232">
        <f>ROUND(E54*N54,2)</f>
        <v>0</v>
      </c>
      <c r="P54" s="232">
        <v>0</v>
      </c>
      <c r="Q54" s="232">
        <f>ROUND(E54*P54,2)</f>
        <v>0</v>
      </c>
      <c r="R54" s="232"/>
      <c r="S54" s="232"/>
      <c r="T54" s="233">
        <v>0</v>
      </c>
      <c r="U54" s="232">
        <f>ROUND(E54*T54,2)</f>
        <v>0</v>
      </c>
      <c r="V54" s="210"/>
      <c r="W54" s="210"/>
      <c r="X54" s="210"/>
      <c r="Y54" s="210"/>
      <c r="Z54" s="210"/>
      <c r="AA54" s="210"/>
      <c r="AB54" s="210"/>
      <c r="AC54" s="210"/>
      <c r="AD54" s="210"/>
      <c r="AE54" s="210" t="s">
        <v>116</v>
      </c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1">
        <v>21</v>
      </c>
      <c r="B55" s="221" t="s">
        <v>164</v>
      </c>
      <c r="C55" s="242" t="s">
        <v>165</v>
      </c>
      <c r="D55" s="223" t="s">
        <v>105</v>
      </c>
      <c r="E55" s="227">
        <v>1</v>
      </c>
      <c r="F55" s="232">
        <v>4400</v>
      </c>
      <c r="G55" s="232">
        <v>4400</v>
      </c>
      <c r="H55" s="232">
        <v>0</v>
      </c>
      <c r="I55" s="232">
        <f>ROUND(E55*H55,2)</f>
        <v>0</v>
      </c>
      <c r="J55" s="232">
        <v>4400</v>
      </c>
      <c r="K55" s="232">
        <f>ROUND(E55*J55,2)</f>
        <v>4400</v>
      </c>
      <c r="L55" s="232">
        <v>21</v>
      </c>
      <c r="M55" s="232">
        <f>G55*(1+L55/100)</f>
        <v>5324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2"/>
      <c r="S55" s="232"/>
      <c r="T55" s="233">
        <v>0</v>
      </c>
      <c r="U55" s="232">
        <f>ROUND(E55*T55,2)</f>
        <v>0</v>
      </c>
      <c r="V55" s="210"/>
      <c r="W55" s="210"/>
      <c r="X55" s="210"/>
      <c r="Y55" s="210"/>
      <c r="Z55" s="210"/>
      <c r="AA55" s="210"/>
      <c r="AB55" s="210"/>
      <c r="AC55" s="210"/>
      <c r="AD55" s="210"/>
      <c r="AE55" s="210" t="s">
        <v>106</v>
      </c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x14ac:dyDescent="0.2">
      <c r="A56" s="217" t="s">
        <v>101</v>
      </c>
      <c r="B56" s="222" t="s">
        <v>77</v>
      </c>
      <c r="C56" s="244" t="s">
        <v>30</v>
      </c>
      <c r="D56" s="225"/>
      <c r="E56" s="229"/>
      <c r="F56" s="234"/>
      <c r="G56" s="234">
        <f>SUMIF(AE57:AE57,"&lt;&gt;NOR",G57:G57)</f>
        <v>0</v>
      </c>
      <c r="H56" s="234"/>
      <c r="I56" s="234">
        <f>SUM(I57:I57)</f>
        <v>0</v>
      </c>
      <c r="J56" s="234"/>
      <c r="K56" s="234">
        <f>SUM(K57:K57)</f>
        <v>0</v>
      </c>
      <c r="L56" s="234"/>
      <c r="M56" s="234">
        <f>SUM(M57:M57)</f>
        <v>0</v>
      </c>
      <c r="N56" s="234"/>
      <c r="O56" s="234">
        <f>SUM(O57:O57)</f>
        <v>0</v>
      </c>
      <c r="P56" s="234"/>
      <c r="Q56" s="234">
        <f>SUM(Q57:Q57)</f>
        <v>0</v>
      </c>
      <c r="R56" s="234"/>
      <c r="S56" s="234"/>
      <c r="T56" s="235"/>
      <c r="U56" s="234">
        <f>SUM(U57:U57)</f>
        <v>0</v>
      </c>
      <c r="AE56" t="s">
        <v>102</v>
      </c>
    </row>
    <row r="57" spans="1:60" outlineLevel="1" x14ac:dyDescent="0.2">
      <c r="A57" s="236">
        <v>22</v>
      </c>
      <c r="B57" s="237" t="s">
        <v>166</v>
      </c>
      <c r="C57" s="245" t="s">
        <v>167</v>
      </c>
      <c r="D57" s="238" t="s">
        <v>168</v>
      </c>
      <c r="E57" s="239">
        <v>0</v>
      </c>
      <c r="F57" s="240">
        <v>16219.07</v>
      </c>
      <c r="G57" s="240">
        <v>0</v>
      </c>
      <c r="H57" s="240">
        <v>0</v>
      </c>
      <c r="I57" s="240">
        <f>ROUND(E57*H57,2)</f>
        <v>0</v>
      </c>
      <c r="J57" s="240">
        <v>16219.07</v>
      </c>
      <c r="K57" s="240">
        <f>ROUND(E57*J57,2)</f>
        <v>0</v>
      </c>
      <c r="L57" s="240">
        <v>21</v>
      </c>
      <c r="M57" s="240">
        <f>G57*(1+L57/100)</f>
        <v>0</v>
      </c>
      <c r="N57" s="240">
        <v>0</v>
      </c>
      <c r="O57" s="240">
        <f>ROUND(E57*N57,2)</f>
        <v>0</v>
      </c>
      <c r="P57" s="240">
        <v>0</v>
      </c>
      <c r="Q57" s="240">
        <f>ROUND(E57*P57,2)</f>
        <v>0</v>
      </c>
      <c r="R57" s="240"/>
      <c r="S57" s="240"/>
      <c r="T57" s="241">
        <v>0</v>
      </c>
      <c r="U57" s="240">
        <f>ROUND(E57*T57,2)</f>
        <v>0</v>
      </c>
      <c r="V57" s="210"/>
      <c r="W57" s="210"/>
      <c r="X57" s="210"/>
      <c r="Y57" s="210"/>
      <c r="Z57" s="210"/>
      <c r="AA57" s="210"/>
      <c r="AB57" s="210"/>
      <c r="AC57" s="210"/>
      <c r="AD57" s="210"/>
      <c r="AE57" s="210" t="s">
        <v>169</v>
      </c>
      <c r="AF57" s="210"/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x14ac:dyDescent="0.2">
      <c r="A58" s="6"/>
      <c r="B58" s="7" t="s">
        <v>170</v>
      </c>
      <c r="C58" s="246" t="s">
        <v>170</v>
      </c>
      <c r="D58" s="9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C58">
        <v>15</v>
      </c>
      <c r="AD58">
        <v>21</v>
      </c>
    </row>
    <row r="59" spans="1:60" x14ac:dyDescent="0.2">
      <c r="C59" s="247"/>
      <c r="D59" s="198"/>
      <c r="AE59" t="s">
        <v>171</v>
      </c>
    </row>
    <row r="60" spans="1:60" x14ac:dyDescent="0.2">
      <c r="D60" s="198"/>
    </row>
    <row r="61" spans="1:60" x14ac:dyDescent="0.2">
      <c r="D61" s="198"/>
    </row>
    <row r="62" spans="1:60" x14ac:dyDescent="0.2">
      <c r="D62" s="198"/>
    </row>
    <row r="63" spans="1:60" x14ac:dyDescent="0.2">
      <c r="D63" s="198"/>
    </row>
    <row r="64" spans="1:60" x14ac:dyDescent="0.2">
      <c r="D64" s="198"/>
    </row>
    <row r="65" spans="4:4" x14ac:dyDescent="0.2">
      <c r="D65" s="198"/>
    </row>
    <row r="66" spans="4:4" x14ac:dyDescent="0.2">
      <c r="D66" s="198"/>
    </row>
    <row r="67" spans="4:4" x14ac:dyDescent="0.2">
      <c r="D67" s="198"/>
    </row>
    <row r="68" spans="4:4" x14ac:dyDescent="0.2">
      <c r="D68" s="198"/>
    </row>
    <row r="69" spans="4:4" x14ac:dyDescent="0.2">
      <c r="D69" s="198"/>
    </row>
    <row r="70" spans="4:4" x14ac:dyDescent="0.2">
      <c r="D70" s="198"/>
    </row>
    <row r="71" spans="4:4" x14ac:dyDescent="0.2">
      <c r="D71" s="198"/>
    </row>
    <row r="72" spans="4:4" x14ac:dyDescent="0.2">
      <c r="D72" s="198"/>
    </row>
    <row r="73" spans="4:4" x14ac:dyDescent="0.2">
      <c r="D73" s="198"/>
    </row>
    <row r="74" spans="4:4" x14ac:dyDescent="0.2">
      <c r="D74" s="198"/>
    </row>
    <row r="75" spans="4:4" x14ac:dyDescent="0.2">
      <c r="D75" s="198"/>
    </row>
    <row r="76" spans="4:4" x14ac:dyDescent="0.2">
      <c r="D76" s="198"/>
    </row>
    <row r="77" spans="4:4" x14ac:dyDescent="0.2">
      <c r="D77" s="198"/>
    </row>
    <row r="78" spans="4:4" x14ac:dyDescent="0.2">
      <c r="D78" s="198"/>
    </row>
    <row r="79" spans="4:4" x14ac:dyDescent="0.2">
      <c r="D79" s="198"/>
    </row>
    <row r="80" spans="4:4" x14ac:dyDescent="0.2">
      <c r="D80" s="198"/>
    </row>
    <row r="81" spans="4:4" x14ac:dyDescent="0.2">
      <c r="D81" s="198"/>
    </row>
    <row r="82" spans="4:4" x14ac:dyDescent="0.2">
      <c r="D82" s="198"/>
    </row>
    <row r="83" spans="4:4" x14ac:dyDescent="0.2">
      <c r="D83" s="198"/>
    </row>
    <row r="84" spans="4:4" x14ac:dyDescent="0.2">
      <c r="D84" s="198"/>
    </row>
    <row r="85" spans="4:4" x14ac:dyDescent="0.2">
      <c r="D85" s="198"/>
    </row>
    <row r="86" spans="4:4" x14ac:dyDescent="0.2">
      <c r="D86" s="198"/>
    </row>
    <row r="87" spans="4:4" x14ac:dyDescent="0.2">
      <c r="D87" s="198"/>
    </row>
    <row r="88" spans="4:4" x14ac:dyDescent="0.2">
      <c r="D88" s="198"/>
    </row>
    <row r="89" spans="4:4" x14ac:dyDescent="0.2">
      <c r="D89" s="198"/>
    </row>
    <row r="90" spans="4:4" x14ac:dyDescent="0.2">
      <c r="D90" s="198"/>
    </row>
    <row r="91" spans="4:4" x14ac:dyDescent="0.2">
      <c r="D91" s="198"/>
    </row>
    <row r="92" spans="4:4" x14ac:dyDescent="0.2">
      <c r="D92" s="198"/>
    </row>
    <row r="93" spans="4:4" x14ac:dyDescent="0.2">
      <c r="D93" s="198"/>
    </row>
    <row r="94" spans="4:4" x14ac:dyDescent="0.2">
      <c r="D94" s="198"/>
    </row>
    <row r="95" spans="4:4" x14ac:dyDescent="0.2">
      <c r="D95" s="198"/>
    </row>
    <row r="96" spans="4:4" x14ac:dyDescent="0.2">
      <c r="D96" s="198"/>
    </row>
    <row r="97" spans="4:4" x14ac:dyDescent="0.2">
      <c r="D97" s="198"/>
    </row>
    <row r="98" spans="4:4" x14ac:dyDescent="0.2">
      <c r="D98" s="198"/>
    </row>
    <row r="99" spans="4:4" x14ac:dyDescent="0.2">
      <c r="D99" s="198"/>
    </row>
    <row r="100" spans="4:4" x14ac:dyDescent="0.2">
      <c r="D100" s="198"/>
    </row>
    <row r="101" spans="4:4" x14ac:dyDescent="0.2">
      <c r="D101" s="198"/>
    </row>
    <row r="102" spans="4:4" x14ac:dyDescent="0.2">
      <c r="D102" s="198"/>
    </row>
    <row r="103" spans="4:4" x14ac:dyDescent="0.2">
      <c r="D103" s="198"/>
    </row>
    <row r="104" spans="4:4" x14ac:dyDescent="0.2">
      <c r="D104" s="198"/>
    </row>
    <row r="105" spans="4:4" x14ac:dyDescent="0.2">
      <c r="D105" s="198"/>
    </row>
    <row r="106" spans="4:4" x14ac:dyDescent="0.2">
      <c r="D106" s="198"/>
    </row>
    <row r="107" spans="4:4" x14ac:dyDescent="0.2">
      <c r="D107" s="198"/>
    </row>
    <row r="108" spans="4:4" x14ac:dyDescent="0.2">
      <c r="D108" s="198"/>
    </row>
    <row r="109" spans="4:4" x14ac:dyDescent="0.2">
      <c r="D109" s="198"/>
    </row>
    <row r="110" spans="4:4" x14ac:dyDescent="0.2">
      <c r="D110" s="198"/>
    </row>
    <row r="111" spans="4:4" x14ac:dyDescent="0.2">
      <c r="D111" s="198"/>
    </row>
    <row r="112" spans="4:4" x14ac:dyDescent="0.2">
      <c r="D112" s="198"/>
    </row>
    <row r="113" spans="4:4" x14ac:dyDescent="0.2">
      <c r="D113" s="198"/>
    </row>
    <row r="114" spans="4:4" x14ac:dyDescent="0.2">
      <c r="D114" s="198"/>
    </row>
    <row r="115" spans="4:4" x14ac:dyDescent="0.2">
      <c r="D115" s="198"/>
    </row>
    <row r="116" spans="4:4" x14ac:dyDescent="0.2">
      <c r="D116" s="198"/>
    </row>
    <row r="117" spans="4:4" x14ac:dyDescent="0.2">
      <c r="D117" s="198"/>
    </row>
    <row r="118" spans="4:4" x14ac:dyDescent="0.2">
      <c r="D118" s="198"/>
    </row>
    <row r="119" spans="4:4" x14ac:dyDescent="0.2">
      <c r="D119" s="198"/>
    </row>
    <row r="120" spans="4:4" x14ac:dyDescent="0.2">
      <c r="D120" s="198"/>
    </row>
    <row r="121" spans="4:4" x14ac:dyDescent="0.2">
      <c r="D121" s="198"/>
    </row>
    <row r="122" spans="4:4" x14ac:dyDescent="0.2">
      <c r="D122" s="198"/>
    </row>
    <row r="123" spans="4:4" x14ac:dyDescent="0.2">
      <c r="D123" s="198"/>
    </row>
    <row r="124" spans="4:4" x14ac:dyDescent="0.2">
      <c r="D124" s="198"/>
    </row>
    <row r="125" spans="4:4" x14ac:dyDescent="0.2">
      <c r="D125" s="198"/>
    </row>
    <row r="126" spans="4:4" x14ac:dyDescent="0.2">
      <c r="D126" s="198"/>
    </row>
    <row r="127" spans="4:4" x14ac:dyDescent="0.2">
      <c r="D127" s="198"/>
    </row>
    <row r="128" spans="4:4" x14ac:dyDescent="0.2">
      <c r="D128" s="198"/>
    </row>
    <row r="129" spans="4:4" x14ac:dyDescent="0.2">
      <c r="D129" s="198"/>
    </row>
    <row r="130" spans="4:4" x14ac:dyDescent="0.2">
      <c r="D130" s="198"/>
    </row>
    <row r="131" spans="4:4" x14ac:dyDescent="0.2">
      <c r="D131" s="198"/>
    </row>
    <row r="132" spans="4:4" x14ac:dyDescent="0.2">
      <c r="D132" s="198"/>
    </row>
    <row r="133" spans="4:4" x14ac:dyDescent="0.2">
      <c r="D133" s="198"/>
    </row>
    <row r="134" spans="4:4" x14ac:dyDescent="0.2">
      <c r="D134" s="198"/>
    </row>
    <row r="135" spans="4:4" x14ac:dyDescent="0.2">
      <c r="D135" s="198"/>
    </row>
    <row r="136" spans="4:4" x14ac:dyDescent="0.2">
      <c r="D136" s="198"/>
    </row>
    <row r="137" spans="4:4" x14ac:dyDescent="0.2">
      <c r="D137" s="198"/>
    </row>
    <row r="138" spans="4:4" x14ac:dyDescent="0.2">
      <c r="D138" s="198"/>
    </row>
    <row r="139" spans="4:4" x14ac:dyDescent="0.2">
      <c r="D139" s="198"/>
    </row>
    <row r="140" spans="4:4" x14ac:dyDescent="0.2">
      <c r="D140" s="198"/>
    </row>
    <row r="141" spans="4:4" x14ac:dyDescent="0.2">
      <c r="D141" s="198"/>
    </row>
    <row r="142" spans="4:4" x14ac:dyDescent="0.2">
      <c r="D142" s="198"/>
    </row>
    <row r="143" spans="4:4" x14ac:dyDescent="0.2">
      <c r="D143" s="198"/>
    </row>
    <row r="144" spans="4:4" x14ac:dyDescent="0.2">
      <c r="D144" s="198"/>
    </row>
    <row r="145" spans="4:4" x14ac:dyDescent="0.2">
      <c r="D145" s="198"/>
    </row>
    <row r="146" spans="4:4" x14ac:dyDescent="0.2">
      <c r="D146" s="198"/>
    </row>
    <row r="147" spans="4:4" x14ac:dyDescent="0.2">
      <c r="D147" s="198"/>
    </row>
    <row r="148" spans="4:4" x14ac:dyDescent="0.2">
      <c r="D148" s="198"/>
    </row>
    <row r="149" spans="4:4" x14ac:dyDescent="0.2">
      <c r="D149" s="198"/>
    </row>
    <row r="150" spans="4:4" x14ac:dyDescent="0.2">
      <c r="D150" s="198"/>
    </row>
    <row r="151" spans="4:4" x14ac:dyDescent="0.2">
      <c r="D151" s="198"/>
    </row>
    <row r="152" spans="4:4" x14ac:dyDescent="0.2">
      <c r="D152" s="198"/>
    </row>
    <row r="153" spans="4:4" x14ac:dyDescent="0.2">
      <c r="D153" s="198"/>
    </row>
    <row r="154" spans="4:4" x14ac:dyDescent="0.2">
      <c r="D154" s="198"/>
    </row>
    <row r="155" spans="4:4" x14ac:dyDescent="0.2">
      <c r="D155" s="198"/>
    </row>
    <row r="156" spans="4:4" x14ac:dyDescent="0.2">
      <c r="D156" s="198"/>
    </row>
    <row r="157" spans="4:4" x14ac:dyDescent="0.2">
      <c r="D157" s="198"/>
    </row>
    <row r="158" spans="4:4" x14ac:dyDescent="0.2">
      <c r="D158" s="198"/>
    </row>
    <row r="159" spans="4:4" x14ac:dyDescent="0.2">
      <c r="D159" s="198"/>
    </row>
    <row r="160" spans="4:4" x14ac:dyDescent="0.2">
      <c r="D160" s="198"/>
    </row>
    <row r="161" spans="4:4" x14ac:dyDescent="0.2">
      <c r="D161" s="198"/>
    </row>
    <row r="162" spans="4:4" x14ac:dyDescent="0.2">
      <c r="D162" s="198"/>
    </row>
    <row r="163" spans="4:4" x14ac:dyDescent="0.2">
      <c r="D163" s="198"/>
    </row>
    <row r="164" spans="4:4" x14ac:dyDescent="0.2">
      <c r="D164" s="198"/>
    </row>
    <row r="165" spans="4:4" x14ac:dyDescent="0.2">
      <c r="D165" s="198"/>
    </row>
    <row r="166" spans="4:4" x14ac:dyDescent="0.2">
      <c r="D166" s="198"/>
    </row>
    <row r="167" spans="4:4" x14ac:dyDescent="0.2">
      <c r="D167" s="198"/>
    </row>
    <row r="168" spans="4:4" x14ac:dyDescent="0.2">
      <c r="D168" s="198"/>
    </row>
    <row r="169" spans="4:4" x14ac:dyDescent="0.2">
      <c r="D169" s="198"/>
    </row>
    <row r="170" spans="4:4" x14ac:dyDescent="0.2">
      <c r="D170" s="198"/>
    </row>
    <row r="171" spans="4:4" x14ac:dyDescent="0.2">
      <c r="D171" s="198"/>
    </row>
    <row r="172" spans="4:4" x14ac:dyDescent="0.2">
      <c r="D172" s="198"/>
    </row>
    <row r="173" spans="4:4" x14ac:dyDescent="0.2">
      <c r="D173" s="198"/>
    </row>
    <row r="174" spans="4:4" x14ac:dyDescent="0.2">
      <c r="D174" s="198"/>
    </row>
    <row r="175" spans="4:4" x14ac:dyDescent="0.2">
      <c r="D175" s="198"/>
    </row>
    <row r="176" spans="4:4" x14ac:dyDescent="0.2">
      <c r="D176" s="198"/>
    </row>
    <row r="177" spans="4:4" x14ac:dyDescent="0.2">
      <c r="D177" s="198"/>
    </row>
    <row r="178" spans="4:4" x14ac:dyDescent="0.2">
      <c r="D178" s="198"/>
    </row>
    <row r="179" spans="4:4" x14ac:dyDescent="0.2">
      <c r="D179" s="198"/>
    </row>
    <row r="180" spans="4:4" x14ac:dyDescent="0.2">
      <c r="D180" s="198"/>
    </row>
    <row r="181" spans="4:4" x14ac:dyDescent="0.2">
      <c r="D181" s="198"/>
    </row>
    <row r="182" spans="4:4" x14ac:dyDescent="0.2">
      <c r="D182" s="198"/>
    </row>
    <row r="183" spans="4:4" x14ac:dyDescent="0.2">
      <c r="D183" s="198"/>
    </row>
    <row r="184" spans="4:4" x14ac:dyDescent="0.2">
      <c r="D184" s="198"/>
    </row>
    <row r="185" spans="4:4" x14ac:dyDescent="0.2">
      <c r="D185" s="198"/>
    </row>
    <row r="186" spans="4:4" x14ac:dyDescent="0.2">
      <c r="D186" s="198"/>
    </row>
    <row r="187" spans="4:4" x14ac:dyDescent="0.2">
      <c r="D187" s="198"/>
    </row>
    <row r="188" spans="4:4" x14ac:dyDescent="0.2">
      <c r="D188" s="198"/>
    </row>
    <row r="189" spans="4:4" x14ac:dyDescent="0.2">
      <c r="D189" s="198"/>
    </row>
    <row r="190" spans="4:4" x14ac:dyDescent="0.2">
      <c r="D190" s="198"/>
    </row>
    <row r="191" spans="4:4" x14ac:dyDescent="0.2">
      <c r="D191" s="198"/>
    </row>
    <row r="192" spans="4:4" x14ac:dyDescent="0.2">
      <c r="D192" s="198"/>
    </row>
    <row r="193" spans="4:4" x14ac:dyDescent="0.2">
      <c r="D193" s="198"/>
    </row>
    <row r="194" spans="4:4" x14ac:dyDescent="0.2">
      <c r="D194" s="198"/>
    </row>
    <row r="195" spans="4:4" x14ac:dyDescent="0.2">
      <c r="D195" s="198"/>
    </row>
    <row r="196" spans="4:4" x14ac:dyDescent="0.2">
      <c r="D196" s="198"/>
    </row>
    <row r="197" spans="4:4" x14ac:dyDescent="0.2">
      <c r="D197" s="198"/>
    </row>
    <row r="198" spans="4:4" x14ac:dyDescent="0.2">
      <c r="D198" s="198"/>
    </row>
    <row r="199" spans="4:4" x14ac:dyDescent="0.2">
      <c r="D199" s="198"/>
    </row>
    <row r="200" spans="4:4" x14ac:dyDescent="0.2">
      <c r="D200" s="198"/>
    </row>
    <row r="201" spans="4:4" x14ac:dyDescent="0.2">
      <c r="D201" s="198"/>
    </row>
    <row r="202" spans="4:4" x14ac:dyDescent="0.2">
      <c r="D202" s="198"/>
    </row>
    <row r="203" spans="4:4" x14ac:dyDescent="0.2">
      <c r="D203" s="198"/>
    </row>
    <row r="204" spans="4:4" x14ac:dyDescent="0.2">
      <c r="D204" s="198"/>
    </row>
    <row r="205" spans="4:4" x14ac:dyDescent="0.2">
      <c r="D205" s="198"/>
    </row>
    <row r="206" spans="4:4" x14ac:dyDescent="0.2">
      <c r="D206" s="198"/>
    </row>
    <row r="207" spans="4:4" x14ac:dyDescent="0.2">
      <c r="D207" s="198"/>
    </row>
    <row r="208" spans="4:4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ZL16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'ZL16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2015-08-14T12:19:26Z</dcterms:modified>
</cp:coreProperties>
</file>